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Таблица ОПОП Колледж\11. 21.02.05 - ЗИО\1. Очная форма обучения (9 кл.)\2. Учебный план\"/>
    </mc:Choice>
  </mc:AlternateContent>
  <bookViews>
    <workbookView xWindow="0" yWindow="0" windowWidth="19200" windowHeight="10860" activeTab="2"/>
  </bookViews>
  <sheets>
    <sheet name="Титул" sheetId="24" r:id="rId1"/>
    <sheet name="График" sheetId="23" r:id="rId2"/>
    <sheet name="План" sheetId="28" r:id="rId3"/>
  </sheets>
  <definedNames>
    <definedName name="_xlnm._FilterDatabase" localSheetId="2" hidden="1">План!$A$1:$AD$9</definedName>
    <definedName name="_xlnm.Print_Titles" localSheetId="2">План!$1:$6</definedName>
    <definedName name="_xlnm.Print_Area" localSheetId="1">График!$A$1:$BK$27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3" i="28" l="1"/>
  <c r="O73" i="28"/>
  <c r="N73" i="28"/>
  <c r="M73" i="28"/>
  <c r="K73" i="28"/>
  <c r="F73" i="28"/>
  <c r="E73" i="28"/>
  <c r="D73" i="28"/>
  <c r="C73" i="28"/>
  <c r="P69" i="28"/>
  <c r="O69" i="28"/>
  <c r="N69" i="28"/>
  <c r="M69" i="28"/>
  <c r="K69" i="28"/>
  <c r="F69" i="28"/>
  <c r="E69" i="28"/>
  <c r="D69" i="28"/>
  <c r="C69" i="28"/>
  <c r="P64" i="28"/>
  <c r="O64" i="28"/>
  <c r="N64" i="28"/>
  <c r="M64" i="28"/>
  <c r="K64" i="28"/>
  <c r="F64" i="28"/>
  <c r="E64" i="28"/>
  <c r="D64" i="28"/>
  <c r="C64" i="28"/>
  <c r="L65" i="28"/>
  <c r="L64" i="28" s="1"/>
  <c r="L70" i="28"/>
  <c r="L69" i="28" s="1"/>
  <c r="L60" i="28"/>
  <c r="L74" i="28"/>
  <c r="L73" i="28" s="1"/>
  <c r="P59" i="28"/>
  <c r="O59" i="28"/>
  <c r="N59" i="28"/>
  <c r="M59" i="28"/>
  <c r="L59" i="28"/>
  <c r="K59" i="28"/>
  <c r="F59" i="28"/>
  <c r="E59" i="28"/>
  <c r="D59" i="28"/>
  <c r="C59" i="28"/>
  <c r="AC70" i="28" l="1"/>
  <c r="AC69" i="28" s="1"/>
  <c r="AA65" i="28" l="1"/>
  <c r="Y60" i="28"/>
  <c r="Y59" i="28" s="1"/>
  <c r="B22" i="23" l="1"/>
  <c r="Q22" i="23"/>
  <c r="Q20" i="23"/>
  <c r="K20" i="23"/>
  <c r="R73" i="28" l="1"/>
  <c r="R59" i="28"/>
  <c r="R64" i="28"/>
  <c r="J79" i="28"/>
  <c r="Q81" i="28"/>
  <c r="Q80" i="28"/>
  <c r="Q79" i="28" s="1"/>
  <c r="Q78" i="28"/>
  <c r="Q77" i="28"/>
  <c r="K77" i="28"/>
  <c r="Q68" i="28"/>
  <c r="K68" i="28"/>
  <c r="Q63" i="28"/>
  <c r="K63" i="28"/>
  <c r="Q62" i="28"/>
  <c r="K62" i="28"/>
  <c r="K67" i="28"/>
  <c r="Q67" i="28"/>
  <c r="Q72" i="28"/>
  <c r="Q69" i="28" s="1"/>
  <c r="K72" i="28"/>
  <c r="Q76" i="28"/>
  <c r="Q73" i="28" s="1"/>
  <c r="K78" i="28"/>
  <c r="K76" i="28"/>
  <c r="J70" i="28"/>
  <c r="J69" i="28" s="1"/>
  <c r="J65" i="28"/>
  <c r="J64" i="28" s="1"/>
  <c r="J60" i="28"/>
  <c r="J59" i="28" s="1"/>
  <c r="L56" i="28"/>
  <c r="J74" i="28" l="1"/>
  <c r="J73" i="28" s="1"/>
  <c r="W74" i="28"/>
  <c r="W73" i="28" s="1"/>
  <c r="J56" i="28"/>
  <c r="D56" i="28" s="1"/>
  <c r="AC56" i="28"/>
  <c r="F56" i="28"/>
  <c r="R58" i="28"/>
  <c r="AA64" i="28"/>
  <c r="C58" i="28" l="1"/>
  <c r="L57" i="28"/>
  <c r="Y57" i="28" s="1"/>
  <c r="L55" i="28"/>
  <c r="Y55" i="28" s="1"/>
  <c r="L54" i="28"/>
  <c r="AA54" i="28" s="1"/>
  <c r="L53" i="28"/>
  <c r="W53" i="28" s="1"/>
  <c r="L52" i="28"/>
  <c r="L51" i="28"/>
  <c r="L50" i="28"/>
  <c r="L49" i="28"/>
  <c r="L48" i="28"/>
  <c r="L47" i="28"/>
  <c r="L46" i="28"/>
  <c r="L45" i="28"/>
  <c r="L44" i="28"/>
  <c r="L43" i="28"/>
  <c r="L42" i="28"/>
  <c r="L41" i="28"/>
  <c r="J57" i="28"/>
  <c r="J55" i="28"/>
  <c r="J54" i="28"/>
  <c r="J53" i="28"/>
  <c r="J51" i="28"/>
  <c r="L38" i="28"/>
  <c r="L37" i="28"/>
  <c r="L36" i="28"/>
  <c r="L35" i="28"/>
  <c r="J35" i="28" l="1"/>
  <c r="W35" i="28"/>
  <c r="W34" i="28" s="1"/>
  <c r="J42" i="28"/>
  <c r="Y42" i="28"/>
  <c r="J44" i="28"/>
  <c r="Y44" i="28"/>
  <c r="J46" i="28"/>
  <c r="AC46" i="28"/>
  <c r="J50" i="28"/>
  <c r="Y50" i="28"/>
  <c r="J52" i="28"/>
  <c r="D52" i="28" s="1"/>
  <c r="AA52" i="28"/>
  <c r="J38" i="28"/>
  <c r="AC38" i="28"/>
  <c r="AC34" i="28" s="1"/>
  <c r="J43" i="28"/>
  <c r="Y43" i="28"/>
  <c r="J45" i="28"/>
  <c r="AC45" i="28"/>
  <c r="J47" i="28"/>
  <c r="Y47" i="28"/>
  <c r="J49" i="28"/>
  <c r="AA49" i="28"/>
  <c r="AA40" i="28" s="1"/>
  <c r="F51" i="28"/>
  <c r="Y51" i="28"/>
  <c r="J41" i="28"/>
  <c r="W41" i="28"/>
  <c r="W40" i="28" s="1"/>
  <c r="J36" i="28"/>
  <c r="AA36" i="28"/>
  <c r="AA34" i="28" s="1"/>
  <c r="J48" i="28"/>
  <c r="AC48" i="28"/>
  <c r="J37" i="28"/>
  <c r="Y37" i="28"/>
  <c r="J40" i="28"/>
  <c r="L29" i="28"/>
  <c r="L30" i="28"/>
  <c r="J30" i="28" s="1"/>
  <c r="C30" i="28" s="1"/>
  <c r="L31" i="28"/>
  <c r="E31" i="28" s="1"/>
  <c r="L32" i="28"/>
  <c r="L33" i="28"/>
  <c r="L28" i="28"/>
  <c r="J33" i="28"/>
  <c r="D33" i="28" s="1"/>
  <c r="J32" i="28"/>
  <c r="D32" i="28" s="1"/>
  <c r="J31" i="28"/>
  <c r="C31" i="28" s="1"/>
  <c r="J28" i="28"/>
  <c r="C28" i="28" s="1"/>
  <c r="K81" i="28"/>
  <c r="K80" i="28"/>
  <c r="Y58" i="28"/>
  <c r="W58" i="28"/>
  <c r="P58" i="28"/>
  <c r="O58" i="28"/>
  <c r="M58" i="28"/>
  <c r="L58" i="28"/>
  <c r="K58" i="28"/>
  <c r="Q64" i="28"/>
  <c r="Q59" i="28"/>
  <c r="N58" i="28"/>
  <c r="F57" i="28"/>
  <c r="D57" i="28"/>
  <c r="F55" i="28"/>
  <c r="D55" i="28"/>
  <c r="F54" i="28"/>
  <c r="D54" i="28"/>
  <c r="F53" i="28"/>
  <c r="D53" i="28"/>
  <c r="F52" i="28"/>
  <c r="D51" i="28"/>
  <c r="E50" i="28"/>
  <c r="C50" i="28"/>
  <c r="E49" i="28"/>
  <c r="C49" i="28"/>
  <c r="E48" i="28"/>
  <c r="C48" i="28"/>
  <c r="E47" i="28"/>
  <c r="C47" i="28"/>
  <c r="E46" i="28"/>
  <c r="C46" i="28"/>
  <c r="E45" i="28"/>
  <c r="C45" i="28"/>
  <c r="E44" i="28"/>
  <c r="C44" i="28"/>
  <c r="E43" i="28"/>
  <c r="C43" i="28"/>
  <c r="E42" i="28"/>
  <c r="C42" i="28"/>
  <c r="E41" i="28"/>
  <c r="C41" i="28"/>
  <c r="R40" i="28"/>
  <c r="R39" i="28" s="1"/>
  <c r="Q40" i="28"/>
  <c r="P40" i="28"/>
  <c r="O40" i="28"/>
  <c r="N40" i="28"/>
  <c r="M40" i="28"/>
  <c r="L40" i="28"/>
  <c r="K40" i="28"/>
  <c r="F38" i="28"/>
  <c r="F34" i="28" s="1"/>
  <c r="D38" i="28"/>
  <c r="D34" i="28" s="1"/>
  <c r="E37" i="28"/>
  <c r="C37" i="28"/>
  <c r="Y34" i="28"/>
  <c r="X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AC27" i="28"/>
  <c r="AA27" i="28"/>
  <c r="V27" i="28"/>
  <c r="U27" i="28"/>
  <c r="T27" i="28"/>
  <c r="S27" i="28"/>
  <c r="R27" i="28"/>
  <c r="Q27" i="28"/>
  <c r="P27" i="28"/>
  <c r="O27" i="28"/>
  <c r="N27" i="28"/>
  <c r="M27" i="28"/>
  <c r="K27" i="28"/>
  <c r="L25" i="28"/>
  <c r="J25" i="28" s="1"/>
  <c r="L24" i="28"/>
  <c r="J24" i="28" s="1"/>
  <c r="U23" i="28"/>
  <c r="S23" i="28"/>
  <c r="R23" i="28"/>
  <c r="Q23" i="28"/>
  <c r="P23" i="28"/>
  <c r="O23" i="28"/>
  <c r="N23" i="28"/>
  <c r="M23" i="28"/>
  <c r="K23" i="28"/>
  <c r="L22" i="28"/>
  <c r="J22" i="28" s="1"/>
  <c r="L21" i="28"/>
  <c r="J21" i="28" s="1"/>
  <c r="L20" i="28"/>
  <c r="J20" i="28" s="1"/>
  <c r="V19" i="28"/>
  <c r="U19" i="28"/>
  <c r="T19" i="28"/>
  <c r="S19" i="28"/>
  <c r="R19" i="28"/>
  <c r="Q19" i="28"/>
  <c r="P19" i="28"/>
  <c r="O19" i="28"/>
  <c r="N19" i="28"/>
  <c r="M19" i="28"/>
  <c r="K19" i="28"/>
  <c r="L18" i="28"/>
  <c r="J18" i="28" s="1"/>
  <c r="L17" i="28"/>
  <c r="J17" i="28" s="1"/>
  <c r="L16" i="28"/>
  <c r="J16" i="28" s="1"/>
  <c r="L15" i="28"/>
  <c r="J15" i="28" s="1"/>
  <c r="L14" i="28"/>
  <c r="J14" i="28" s="1"/>
  <c r="L13" i="28"/>
  <c r="J13" i="28" s="1"/>
  <c r="L12" i="28"/>
  <c r="J12" i="28" s="1"/>
  <c r="L11" i="28"/>
  <c r="J11" i="28" s="1"/>
  <c r="V10" i="28"/>
  <c r="U10" i="28"/>
  <c r="T10" i="28"/>
  <c r="S10" i="28"/>
  <c r="R10" i="28"/>
  <c r="Q10" i="28"/>
  <c r="P10" i="28"/>
  <c r="O10" i="28"/>
  <c r="N10" i="28"/>
  <c r="M10" i="28"/>
  <c r="K10" i="28"/>
  <c r="AD9" i="28"/>
  <c r="AC9" i="28"/>
  <c r="AB9" i="28"/>
  <c r="AA9" i="28"/>
  <c r="Z9" i="28"/>
  <c r="Y9" i="28"/>
  <c r="X9" i="28"/>
  <c r="W9" i="28"/>
  <c r="K79" i="28" l="1"/>
  <c r="Y40" i="28"/>
  <c r="AC40" i="28"/>
  <c r="D40" i="28"/>
  <c r="F40" i="28"/>
  <c r="F33" i="28"/>
  <c r="W33" i="28"/>
  <c r="J29" i="28"/>
  <c r="C29" i="28" s="1"/>
  <c r="W29" i="28"/>
  <c r="E28" i="28"/>
  <c r="W28" i="28"/>
  <c r="W27" i="28" s="1"/>
  <c r="F32" i="28"/>
  <c r="F27" i="28" s="1"/>
  <c r="Y32" i="28"/>
  <c r="Y27" i="28" s="1"/>
  <c r="Q58" i="28"/>
  <c r="Q39" i="28" s="1"/>
  <c r="Q26" i="28" s="1"/>
  <c r="O9" i="28"/>
  <c r="D58" i="28"/>
  <c r="F58" i="28"/>
  <c r="S58" i="28"/>
  <c r="U58" i="28"/>
  <c r="U39" i="28" s="1"/>
  <c r="U26" i="28" s="1"/>
  <c r="E30" i="28"/>
  <c r="E58" i="28"/>
  <c r="T39" i="28"/>
  <c r="T26" i="28" s="1"/>
  <c r="AA58" i="28"/>
  <c r="AA39" i="28" s="1"/>
  <c r="AA26" i="28" s="1"/>
  <c r="AC58" i="28"/>
  <c r="J58" i="28"/>
  <c r="J34" i="28"/>
  <c r="V39" i="28"/>
  <c r="V26" i="28" s="1"/>
  <c r="L27" i="28"/>
  <c r="E29" i="28"/>
  <c r="C27" i="28"/>
  <c r="K9" i="28"/>
  <c r="N9" i="28"/>
  <c r="P9" i="28"/>
  <c r="R9" i="28"/>
  <c r="T9" i="28"/>
  <c r="V9" i="28"/>
  <c r="U9" i="28"/>
  <c r="J23" i="28"/>
  <c r="N39" i="28"/>
  <c r="N26" i="28" s="1"/>
  <c r="R26" i="28"/>
  <c r="S9" i="28"/>
  <c r="J10" i="28"/>
  <c r="D27" i="28"/>
  <c r="J27" i="28"/>
  <c r="C40" i="28"/>
  <c r="C39" i="28" s="1"/>
  <c r="E40" i="28"/>
  <c r="M9" i="28"/>
  <c r="Q9" i="28"/>
  <c r="L10" i="28"/>
  <c r="L19" i="28"/>
  <c r="C34" i="28"/>
  <c r="E34" i="28"/>
  <c r="K39" i="28"/>
  <c r="K26" i="28" s="1"/>
  <c r="M39" i="28"/>
  <c r="M26" i="28" s="1"/>
  <c r="O39" i="28"/>
  <c r="O26" i="28" s="1"/>
  <c r="W39" i="28"/>
  <c r="Y39" i="28"/>
  <c r="Y26" i="28" s="1"/>
  <c r="L39" i="28"/>
  <c r="P39" i="28"/>
  <c r="P26" i="28" s="1"/>
  <c r="J19" i="28"/>
  <c r="L23" i="28"/>
  <c r="AC39" i="28" l="1"/>
  <c r="AC26" i="28" s="1"/>
  <c r="C26" i="28"/>
  <c r="C8" i="28" s="1"/>
  <c r="W26" i="28"/>
  <c r="S39" i="28"/>
  <c r="S26" i="28" s="1"/>
  <c r="E27" i="28"/>
  <c r="J9" i="28"/>
  <c r="L26" i="28"/>
  <c r="R8" i="28"/>
  <c r="E39" i="28"/>
  <c r="J39" i="28"/>
  <c r="J26" i="28" s="1"/>
  <c r="N8" i="28"/>
  <c r="D39" i="28"/>
  <c r="Y8" i="28"/>
  <c r="D26" i="28"/>
  <c r="D8" i="28" s="1"/>
  <c r="AC8" i="28"/>
  <c r="F26" i="28"/>
  <c r="F8" i="28" s="1"/>
  <c r="E26" i="28"/>
  <c r="E8" i="28" s="1"/>
  <c r="P8" i="28"/>
  <c r="F39" i="28"/>
  <c r="L9" i="28"/>
  <c r="AA8" i="28"/>
  <c r="U8" i="28"/>
  <c r="Q8" i="28"/>
  <c r="M8" i="28"/>
  <c r="O8" i="28"/>
  <c r="K8" i="28"/>
  <c r="W8" i="28" l="1"/>
  <c r="S8" i="28"/>
  <c r="J8" i="28"/>
  <c r="L8" i="28"/>
  <c r="Q21" i="23"/>
  <c r="K22" i="23"/>
  <c r="E22" i="23" s="1"/>
  <c r="K21" i="23"/>
  <c r="B20" i="23" l="1"/>
  <c r="BE23" i="23" l="1"/>
  <c r="BB23" i="23"/>
  <c r="AY23" i="23"/>
  <c r="AQ22" i="23"/>
  <c r="AJ22" i="23"/>
  <c r="AC22" i="23"/>
  <c r="T22" i="23"/>
  <c r="AQ21" i="23"/>
  <c r="AJ21" i="23"/>
  <c r="AC21" i="23"/>
  <c r="T21" i="23"/>
  <c r="E21" i="23"/>
  <c r="B21" i="23"/>
  <c r="AQ20" i="23"/>
  <c r="AQ23" i="23" s="1"/>
  <c r="AJ20" i="23"/>
  <c r="AC20" i="23"/>
  <c r="AC23" i="23" s="1"/>
  <c r="T20" i="23"/>
  <c r="E20" i="23"/>
  <c r="BH20" i="23" l="1"/>
  <c r="E23" i="23"/>
  <c r="BH21" i="23"/>
  <c r="B23" i="23"/>
  <c r="AJ23" i="23"/>
  <c r="T23" i="23"/>
  <c r="BH22" i="23"/>
  <c r="BH23" i="23" l="1"/>
</calcChain>
</file>

<file path=xl/sharedStrings.xml><?xml version="1.0" encoding="utf-8"?>
<sst xmlns="http://schemas.openxmlformats.org/spreadsheetml/2006/main" count="472" uniqueCount="276">
  <si>
    <t>УТВЕРЖДАЮ</t>
  </si>
  <si>
    <t>_x000D_
В.М. Манукян</t>
  </si>
  <si>
    <t>программы подготовки специалистов среднего звена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</si>
  <si>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</si>
  <si>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</si>
  <si>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</si>
  <si>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</si>
  <si>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</si>
  <si>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</si>
  <si>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</si>
  <si>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</si>
  <si>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</si>
  <si>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</si>
  <si>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</si>
  <si>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</si>
  <si>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</si>
  <si>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</si>
  <si>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</si>
  <si>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</si>
  <si>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</si>
  <si>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</si>
  <si>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</si>
  <si>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</si>
  <si>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</si>
  <si>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</si>
  <si>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</si>
  <si>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</si>
  <si>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</si>
  <si>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</si>
  <si>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</si>
  <si>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</si>
  <si>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</si>
  <si>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</si>
  <si>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</si>
  <si>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</si>
  <si>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</si>
  <si>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</si>
  <si>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</si>
  <si>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</si>
  <si>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</si>
  <si>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</si>
  <si>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</si>
  <si>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</si>
  <si>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</si>
  <si>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</si>
  <si>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</si>
  <si>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</si>
  <si>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</si>
  <si>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</si>
  <si>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</si>
  <si>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III</t>
  </si>
  <si>
    <t>К</t>
  </si>
  <si>
    <t>У</t>
  </si>
  <si>
    <t>ПС</t>
  </si>
  <si>
    <t>ПД</t>
  </si>
  <si>
    <t>Д</t>
  </si>
  <si>
    <t>Г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</si>
  <si>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</si>
  <si>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</si>
  <si>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</si>
  <si>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</si>
  <si>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</si>
  <si>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</si>
  <si>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</si>
  <si>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</si>
  <si>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</si>
  <si>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</si>
  <si>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</si>
  <si>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</si>
  <si>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Индекс</t>
  </si>
  <si>
    <t>Наименование циклов дисциплин, профессиональных модулей, МКД, практик</t>
  </si>
  <si>
    <t>Формы промежуточной аттестации</t>
  </si>
  <si>
    <t>Объем образовательной нагрузки</t>
  </si>
  <si>
    <t>Учебная нагрузка обучающихся</t>
  </si>
  <si>
    <t>Распределение учебной нагрузки по курсам и семестра  (час. в семестр)</t>
  </si>
  <si>
    <t>Зачет с оценкой</t>
  </si>
  <si>
    <t>Зачеты</t>
  </si>
  <si>
    <t>Экзамены</t>
  </si>
  <si>
    <t>1 курс</t>
  </si>
  <si>
    <t>2 курс</t>
  </si>
  <si>
    <t>3 курс</t>
  </si>
  <si>
    <t>Консультации</t>
  </si>
  <si>
    <t>1 семестр</t>
  </si>
  <si>
    <t>2 семестр</t>
  </si>
  <si>
    <t>3 семестр</t>
  </si>
  <si>
    <t>4 семестр</t>
  </si>
  <si>
    <t>6 семестр</t>
  </si>
  <si>
    <t>Всего учебных занятий</t>
  </si>
  <si>
    <t>в т.ч. по учебным дисциплинам и МКД</t>
  </si>
  <si>
    <t>Курсовые работы</t>
  </si>
  <si>
    <t>Русский язык</t>
  </si>
  <si>
    <t>Литература</t>
  </si>
  <si>
    <t>Иностранный язык</t>
  </si>
  <si>
    <t>История</t>
  </si>
  <si>
    <t>География</t>
  </si>
  <si>
    <t>Астрономия</t>
  </si>
  <si>
    <t>Физическая культура</t>
  </si>
  <si>
    <t>Основы безопасности жизнедеятельности</t>
  </si>
  <si>
    <t>Обществознание (включая экономику и право)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</si>
  <si>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</si>
  <si>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</si>
  <si>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</si>
  <si>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</si>
  <si>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</si>
  <si>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</si>
  <si>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</si>
  <si>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</si>
  <si>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</si>
  <si>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Физическая культура/Адаптивная физическая культура</t>
  </si>
  <si>
    <t>ОГСЭ.06</t>
  </si>
  <si>
    <t>ЕН.00</t>
  </si>
  <si>
    <t>Математический и общий естественнонаучный цикл</t>
  </si>
  <si>
    <t>ЕН.01</t>
  </si>
  <si>
    <t>ЕН.02</t>
  </si>
  <si>
    <t>ЕН.03</t>
  </si>
  <si>
    <t>ЕН.04</t>
  </si>
  <si>
    <t>Основы исследовательской деятельности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</si>
  <si>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</si>
  <si>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</si>
  <si>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</si>
  <si>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</si>
  <si>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</si>
  <si>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</si>
  <si>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</si>
  <si>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</si>
  <si>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</si>
  <si>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Правовое обеспечение профессиональной деятельности</t>
  </si>
  <si>
    <t>ОП.09</t>
  </si>
  <si>
    <t>ОП.10</t>
  </si>
  <si>
    <t>ОП.11</t>
  </si>
  <si>
    <t>ОП.12</t>
  </si>
  <si>
    <t>ОП.13</t>
  </si>
  <si>
    <t>ОП.14</t>
  </si>
  <si>
    <t>П.00</t>
  </si>
  <si>
    <t>Профессиональный цикл</t>
  </si>
  <si>
    <t>ПМ.01</t>
  </si>
  <si>
    <t>МДК.01.01</t>
  </si>
  <si>
    <t>ПМ.02</t>
  </si>
  <si>
    <t>МДК.02.01.</t>
  </si>
  <si>
    <t>ПМ.03</t>
  </si>
  <si>
    <t>МДК.03.01.</t>
  </si>
  <si>
    <t>Самостоятельная учебная работа (вкл. инд пр.)</t>
  </si>
  <si>
    <t>ОП.15</t>
  </si>
  <si>
    <t>ООЦ.00</t>
  </si>
  <si>
    <t>ООЦ.01</t>
  </si>
  <si>
    <t>ООЦ.02</t>
  </si>
  <si>
    <t>ООЦ.03</t>
  </si>
  <si>
    <t>ООЦ.04</t>
  </si>
  <si>
    <t>ООЦ.05</t>
  </si>
  <si>
    <t>ООЦ.06</t>
  </si>
  <si>
    <t>ООЦ.07</t>
  </si>
  <si>
    <t>ООЦ.08</t>
  </si>
  <si>
    <t>ООЦ.10</t>
  </si>
  <si>
    <t>ООЦ.11</t>
  </si>
  <si>
    <t>=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</si>
  <si>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</si>
  <si>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</si>
  <si>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</si>
  <si>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</si>
  <si>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</si>
  <si>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</si>
  <si>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</si>
  <si>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</si>
  <si>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</si>
  <si>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</si>
  <si>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Подго-
товка</t>
  </si>
  <si>
    <t>Прове-
дение</t>
  </si>
  <si>
    <t>ПА</t>
  </si>
  <si>
    <t>Согласовано:</t>
  </si>
  <si>
    <t>часов</t>
  </si>
  <si>
    <t>ГИА.00</t>
  </si>
  <si>
    <t>ГИА.01</t>
  </si>
  <si>
    <t>ГИА.02</t>
  </si>
  <si>
    <t>зач с оц</t>
  </si>
  <si>
    <t>ООЦ.12</t>
  </si>
  <si>
    <t xml:space="preserve"> =</t>
  </si>
  <si>
    <t>часы</t>
  </si>
  <si>
    <t>форма отчетности</t>
  </si>
  <si>
    <t>зачет</t>
  </si>
  <si>
    <t>Общие обязательные дисциплины</t>
  </si>
  <si>
    <t>ЭКЗ</t>
  </si>
  <si>
    <t>Математика (углубленный уровень)</t>
  </si>
  <si>
    <t>Дисциплины по выбору из обязательных предметых областей</t>
  </si>
  <si>
    <t>Физика (углубленный уровень)</t>
  </si>
  <si>
    <t>Дополнительные учебные дисциплины</t>
  </si>
  <si>
    <t>Естествознание (химия, биология)</t>
  </si>
  <si>
    <t>ООЦ.13</t>
  </si>
  <si>
    <t>Информатика (углубленный уровень)</t>
  </si>
  <si>
    <t>2 Сводные данные по бюджету времени*</t>
  </si>
  <si>
    <t>специальность среднего профессионального образования</t>
  </si>
  <si>
    <t xml:space="preserve">                                                        наименование специальности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</si>
  <si>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</si>
  <si>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</si>
  <si>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</si>
  <si>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</si>
  <si>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РАБОЧИЙ УЧЕБНЫЙ ПЛАН</t>
  </si>
  <si>
    <t>29 - 30</t>
  </si>
  <si>
    <t>1 - 5</t>
  </si>
  <si>
    <t>Обязательная часть</t>
  </si>
  <si>
    <t>Вариативная часть</t>
  </si>
  <si>
    <t>Производственная (преддипломная) практика</t>
  </si>
  <si>
    <t xml:space="preserve">Директор </t>
  </si>
  <si>
    <t>План одобрен Учебно-методическим  советом колледжа</t>
  </si>
  <si>
    <t>Руководитель ОПОП</t>
  </si>
  <si>
    <t>Уровень образования, необходимый для приема на обучение:    основное общее образование</t>
  </si>
  <si>
    <t xml:space="preserve">Начальник учебно-методического управления                                                                                                </t>
  </si>
  <si>
    <t>"09" декабря  2021 г.</t>
  </si>
  <si>
    <t>21.02.05</t>
  </si>
  <si>
    <t>Земельно-имущественные отношения</t>
  </si>
  <si>
    <t>Квалификация: специалист по земельно-имущественным отношениям</t>
  </si>
  <si>
    <t>Срок обучения: 2 года 10 месяцев</t>
  </si>
  <si>
    <t>Утвержден Приказом Минобрнауки РФ от  12 мая 2014 г. № 486 (ред. от 14.09.2016 г.)</t>
  </si>
  <si>
    <t>Максимальная учебная нагузка</t>
  </si>
  <si>
    <t>Обязательная учебная нагрузка</t>
  </si>
  <si>
    <t>Во взаимодействии с преподавателем</t>
  </si>
  <si>
    <t>Нагрузка на дисциплины и МКД</t>
  </si>
  <si>
    <t>По практике производственной и учебной</t>
  </si>
  <si>
    <t xml:space="preserve"> 5 семестр</t>
  </si>
  <si>
    <t>Теоретическое обучение</t>
  </si>
  <si>
    <t>Лабораторные и практические занятия</t>
  </si>
  <si>
    <t>ООЦ.9</t>
  </si>
  <si>
    <t>Русский язык и культура речи</t>
  </si>
  <si>
    <t>Общепрофессиональные дисциплины</t>
  </si>
  <si>
    <t>ОП.16</t>
  </si>
  <si>
    <t>ПМ.00</t>
  </si>
  <si>
    <t>Профессиональные модули</t>
  </si>
  <si>
    <t>УП.01</t>
  </si>
  <si>
    <t>ПП.01</t>
  </si>
  <si>
    <t>УП.02</t>
  </si>
  <si>
    <t>ПП.02</t>
  </si>
  <si>
    <t>УП.03</t>
  </si>
  <si>
    <t>ПДП.01</t>
  </si>
  <si>
    <t>Государственная итоговая аттестация</t>
  </si>
  <si>
    <r>
      <t>Подготовка выпускной квалификационной работы (</t>
    </r>
    <r>
      <rPr>
        <b/>
        <sz val="11"/>
        <rFont val="Times New Roman"/>
        <family val="1"/>
        <charset val="204"/>
      </rPr>
      <t>дипломная работа</t>
    </r>
    <r>
      <rPr>
        <sz val="11"/>
        <rFont val="Times New Roman"/>
        <family val="1"/>
        <charset val="204"/>
      </rPr>
      <t>)</t>
    </r>
  </si>
  <si>
    <t>Защита выпускной квалификационной работы</t>
  </si>
  <si>
    <t>Математика</t>
  </si>
  <si>
    <t>Экологические основы природопользования</t>
  </si>
  <si>
    <t>Информационные технологии в профессиональной деятельности</t>
  </si>
  <si>
    <t>Основы экономической теории</t>
  </si>
  <si>
    <t>Экономика организации</t>
  </si>
  <si>
    <t>Статистика</t>
  </si>
  <si>
    <t>Основы менеджмента и маркетинга</t>
  </si>
  <si>
    <t>Документационное обеспечение управления</t>
  </si>
  <si>
    <t>Бухгалтерский учет и налогообложение</t>
  </si>
  <si>
    <t>Финансы, денежное обращение и кредит</t>
  </si>
  <si>
    <t>Экономический анализ</t>
  </si>
  <si>
    <t>Безопасность жизнедеятельности</t>
  </si>
  <si>
    <t>ПМ.04</t>
  </si>
  <si>
    <t>МДК.04.01.</t>
  </si>
  <si>
    <t>УП.04</t>
  </si>
  <si>
    <t>ПП.04</t>
  </si>
  <si>
    <t>Управление земельно-имущественным комплексом</t>
  </si>
  <si>
    <t>Управление территориями и недвижимым имуществом</t>
  </si>
  <si>
    <t>Кадастры и кадастровая оценка земель</t>
  </si>
  <si>
    <t>Осуществление кадастровых отношений</t>
  </si>
  <si>
    <t>Картографо-геодезическое сопровождение земельно-имущественных отношений</t>
  </si>
  <si>
    <t>Геодезия с основами картографии и картографического черчения</t>
  </si>
  <si>
    <t>Определение стоимости недвижимого имущества</t>
  </si>
  <si>
    <t>Оценка недвижимого имущества</t>
  </si>
  <si>
    <t>Земельное право</t>
  </si>
  <si>
    <t>Жилищное право</t>
  </si>
  <si>
    <t>Основы предпринимательства</t>
  </si>
  <si>
    <t>Аудит</t>
  </si>
  <si>
    <t>Инженерная графика</t>
  </si>
  <si>
    <t>Анализ финансово-хозяйственной деятельности</t>
  </si>
  <si>
    <t>ОП.17</t>
  </si>
  <si>
    <t>Техническая инвентаризация объектов недвижимости</t>
  </si>
  <si>
    <t>ИН</t>
  </si>
  <si>
    <t>3-5</t>
  </si>
  <si>
    <t>II</t>
  </si>
  <si>
    <t>Протокол № 36 от 09.12.2021г.</t>
  </si>
  <si>
    <t>ПМ.01.ЭК</t>
  </si>
  <si>
    <t>Экзамен по модулю</t>
  </si>
  <si>
    <t>Всего по ППССЗ</t>
  </si>
  <si>
    <t>Общеобразовательный цикл</t>
  </si>
  <si>
    <t xml:space="preserve">Всего по учебным циклам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</si>
</sst>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1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4" fillId="0" borderId="0"/>
    <xf numFmtId="0" fontId="15" fillId="0" borderId="0"/>
    <xf numFmtId="0" fontId="20" fillId="0" borderId="0"/>
    <xf numFmtId="0" fontId="21" fillId="0" borderId="0"/>
    <xf numFmtId="0" fontId="25" fillId="0" borderId="0"/>
  </cellStyleXfs>
  <cellXfs count="347">
    <xf numFmtId="0" fontId="0" fillId="0" borderId="0" xfId="0"/>
    <xf numFmtId="0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/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10" xfId="1" applyNumberFormat="1" applyFont="1" applyFill="1" applyBorder="1" applyAlignment="1" applyProtection="1">
      <alignment horizontal="left" vertical="center" textRotation="90"/>
      <protection locked="0"/>
    </xf>
    <xf numFmtId="0" fontId="1" fillId="0" borderId="21" xfId="1" applyNumberFormat="1" applyFont="1" applyFill="1" applyBorder="1" applyAlignment="1" applyProtection="1">
      <alignment horizontal="left" vertical="center"/>
      <protection locked="0"/>
    </xf>
    <xf numFmtId="0" fontId="10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9" borderId="2" xfId="1" applyNumberFormat="1" applyFont="1" applyFill="1" applyBorder="1" applyAlignment="1" applyProtection="1">
      <alignment horizontal="center" vertical="center"/>
      <protection locked="0"/>
    </xf>
    <xf numFmtId="49" fontId="1" fillId="10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2" fillId="0" borderId="0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/>
    </xf>
    <xf numFmtId="0" fontId="13" fillId="12" borderId="24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1" fontId="12" fillId="0" borderId="2" xfId="1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/>
    <xf numFmtId="0" fontId="4" fillId="2" borderId="0" xfId="2" applyFont="1" applyFill="1" applyBorder="1" applyAlignment="1" applyProtection="1">
      <alignment vertical="center"/>
      <protection locked="0"/>
    </xf>
    <xf numFmtId="0" fontId="5" fillId="0" borderId="0" xfId="1" applyFont="1" applyBorder="1"/>
    <xf numFmtId="0" fontId="4" fillId="2" borderId="0" xfId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Fill="1" applyBorder="1" applyAlignment="1" applyProtection="1">
      <alignment vertical="center" textRotation="90"/>
      <protection locked="0"/>
    </xf>
    <xf numFmtId="0" fontId="9" fillId="5" borderId="32" xfId="1" applyNumberFormat="1" applyFont="1" applyFill="1" applyBorder="1" applyAlignment="1" applyProtection="1">
      <alignment vertical="center"/>
      <protection locked="0"/>
    </xf>
    <xf numFmtId="0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10" fillId="6" borderId="6" xfId="1" applyNumberFormat="1" applyFont="1" applyFill="1" applyBorder="1" applyAlignment="1" applyProtection="1">
      <alignment horizontal="center" vertical="center"/>
      <protection locked="0"/>
    </xf>
    <xf numFmtId="0" fontId="10" fillId="7" borderId="6" xfId="1" applyNumberFormat="1" applyFont="1" applyFill="1" applyBorder="1" applyAlignment="1" applyProtection="1">
      <alignment horizontal="center" vertical="center"/>
      <protection locked="0"/>
    </xf>
    <xf numFmtId="0" fontId="10" fillId="6" borderId="34" xfId="1" applyNumberFormat="1" applyFont="1" applyFill="1" applyBorder="1" applyAlignment="1" applyProtection="1">
      <alignment horizontal="center" vertical="center"/>
      <protection locked="0"/>
    </xf>
    <xf numFmtId="0" fontId="9" fillId="5" borderId="35" xfId="1" applyNumberFormat="1" applyFont="1" applyFill="1" applyBorder="1" applyAlignment="1" applyProtection="1">
      <alignment vertical="center"/>
      <protection locked="0"/>
    </xf>
    <xf numFmtId="0" fontId="10" fillId="6" borderId="9" xfId="1" applyNumberFormat="1" applyFont="1" applyFill="1" applyBorder="1" applyAlignment="1" applyProtection="1">
      <alignment horizontal="center" vertical="center"/>
      <protection locked="0"/>
    </xf>
    <xf numFmtId="0" fontId="9" fillId="5" borderId="36" xfId="1" applyNumberFormat="1" applyFont="1" applyFill="1" applyBorder="1" applyAlignment="1" applyProtection="1">
      <alignment vertical="center"/>
      <protection locked="0"/>
    </xf>
    <xf numFmtId="0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0" fillId="8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0" fillId="9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28" xfId="1" applyNumberFormat="1" applyFont="1" applyFill="1" applyBorder="1" applyAlignment="1" applyProtection="1">
      <alignment horizontal="center" vertical="center"/>
      <protection locked="0"/>
    </xf>
    <xf numFmtId="0" fontId="10" fillId="10" borderId="5" xfId="1" applyNumberFormat="1" applyFont="1" applyFill="1" applyBorder="1" applyAlignment="1" applyProtection="1">
      <alignment horizontal="center" vertical="center"/>
      <protection locked="0"/>
    </xf>
    <xf numFmtId="0" fontId="10" fillId="1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0" applyNumberFormat="1" applyFont="1" applyFill="1" applyBorder="1" applyAlignment="1" applyProtection="1">
      <alignment wrapText="1"/>
      <protection locked="0"/>
    </xf>
    <xf numFmtId="0" fontId="12" fillId="0" borderId="24" xfId="0" applyNumberFormat="1" applyFont="1" applyFill="1" applyBorder="1" applyAlignment="1" applyProtection="1">
      <alignment horizontal="left" wrapText="1"/>
      <protection locked="0"/>
    </xf>
    <xf numFmtId="0" fontId="12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center" vertical="center"/>
    </xf>
    <xf numFmtId="0" fontId="12" fillId="0" borderId="23" xfId="1" applyNumberFormat="1" applyFont="1" applyFill="1" applyBorder="1" applyAlignment="1" applyProtection="1">
      <alignment horizontal="center" vertical="center"/>
      <protection locked="0"/>
    </xf>
    <xf numFmtId="0" fontId="13" fillId="12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26" fillId="0" borderId="0" xfId="7" applyFont="1"/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0" fillId="7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0" fillId="14" borderId="9" xfId="1" applyNumberFormat="1" applyFont="1" applyFill="1" applyBorder="1" applyAlignment="1" applyProtection="1">
      <alignment horizontal="center" vertical="center"/>
      <protection locked="0"/>
    </xf>
    <xf numFmtId="0" fontId="10" fillId="14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4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wrapText="1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2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1" fontId="13" fillId="16" borderId="2" xfId="0" applyNumberFormat="1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2" fillId="12" borderId="23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/>
    </xf>
    <xf numFmtId="0" fontId="12" fillId="17" borderId="7" xfId="0" applyFont="1" applyFill="1" applyBorder="1" applyAlignment="1">
      <alignment horizontal="center" vertical="center"/>
    </xf>
    <xf numFmtId="0" fontId="12" fillId="17" borderId="24" xfId="0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horizontal="center" vertical="center"/>
    </xf>
    <xf numFmtId="0" fontId="12" fillId="17" borderId="23" xfId="1" applyNumberFormat="1" applyFont="1" applyFill="1" applyBorder="1" applyAlignment="1">
      <alignment horizontal="center" vertical="center"/>
    </xf>
    <xf numFmtId="0" fontId="12" fillId="17" borderId="2" xfId="1" applyNumberFormat="1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15" borderId="2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0" borderId="23" xfId="0" applyFont="1" applyFill="1" applyBorder="1" applyAlignment="1">
      <alignment horizontal="center"/>
    </xf>
    <xf numFmtId="0" fontId="12" fillId="17" borderId="24" xfId="0" applyFont="1" applyFill="1" applyBorder="1" applyAlignment="1">
      <alignment horizontal="center" vertical="center" wrapText="1"/>
    </xf>
    <xf numFmtId="0" fontId="12" fillId="17" borderId="7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23" xfId="0" applyFont="1" applyFill="1" applyBorder="1"/>
    <xf numFmtId="0" fontId="12" fillId="0" borderId="2" xfId="0" applyFont="1" applyFill="1" applyBorder="1" applyAlignment="1">
      <alignment horizontal="center"/>
    </xf>
    <xf numFmtId="0" fontId="27" fillId="18" borderId="7" xfId="0" applyFont="1" applyFill="1" applyBorder="1" applyAlignment="1">
      <alignment horizontal="center" vertical="center"/>
    </xf>
    <xf numFmtId="0" fontId="18" fillId="18" borderId="24" xfId="0" applyFont="1" applyFill="1" applyBorder="1" applyAlignment="1">
      <alignment horizontal="center" vertical="center"/>
    </xf>
    <xf numFmtId="0" fontId="18" fillId="18" borderId="2" xfId="0" applyFont="1" applyFill="1" applyBorder="1" applyAlignment="1">
      <alignment horizontal="center" vertical="center"/>
    </xf>
    <xf numFmtId="0" fontId="18" fillId="18" borderId="23" xfId="0" applyFont="1" applyFill="1" applyBorder="1" applyAlignment="1">
      <alignment horizontal="center" vertical="center"/>
    </xf>
    <xf numFmtId="1" fontId="18" fillId="18" borderId="2" xfId="0" applyNumberFormat="1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center" vertical="center"/>
    </xf>
    <xf numFmtId="1" fontId="18" fillId="18" borderId="7" xfId="0" applyNumberFormat="1" applyFont="1" applyFill="1" applyBorder="1" applyAlignment="1">
      <alignment horizontal="center" vertical="center"/>
    </xf>
    <xf numFmtId="1" fontId="18" fillId="18" borderId="8" xfId="0" applyNumberFormat="1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/>
    </xf>
    <xf numFmtId="1" fontId="13" fillId="11" borderId="7" xfId="0" applyNumberFormat="1" applyFont="1" applyFill="1" applyBorder="1" applyAlignment="1">
      <alignment horizontal="center" vertical="center" wrapText="1"/>
    </xf>
    <xf numFmtId="1" fontId="13" fillId="11" borderId="2" xfId="0" applyNumberFormat="1" applyFont="1" applyFill="1" applyBorder="1" applyAlignment="1">
      <alignment horizontal="center" vertical="center" wrapText="1"/>
    </xf>
    <xf numFmtId="1" fontId="13" fillId="11" borderId="8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11" borderId="24" xfId="0" applyFont="1" applyFill="1" applyBorder="1" applyAlignment="1">
      <alignment horizontal="center" vertical="center"/>
    </xf>
    <xf numFmtId="1" fontId="13" fillId="11" borderId="7" xfId="0" applyNumberFormat="1" applyFont="1" applyFill="1" applyBorder="1" applyAlignment="1">
      <alignment horizontal="center" vertical="center"/>
    </xf>
    <xf numFmtId="1" fontId="13" fillId="11" borderId="2" xfId="0" applyNumberFormat="1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1" fontId="13" fillId="6" borderId="2" xfId="0" applyNumberFormat="1" applyFont="1" applyFill="1" applyBorder="1" applyAlignment="1">
      <alignment horizontal="center" vertical="center"/>
    </xf>
    <xf numFmtId="1" fontId="13" fillId="6" borderId="8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24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5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textRotation="90" wrapText="1"/>
    </xf>
    <xf numFmtId="1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left" vertical="center"/>
    </xf>
    <xf numFmtId="0" fontId="12" fillId="15" borderId="9" xfId="0" applyFont="1" applyFill="1" applyBorder="1" applyAlignment="1">
      <alignment horizontal="center" vertical="center"/>
    </xf>
    <xf numFmtId="0" fontId="13" fillId="11" borderId="23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29" fillId="7" borderId="45" xfId="0" applyFont="1" applyFill="1" applyBorder="1"/>
    <xf numFmtId="0" fontId="1" fillId="0" borderId="48" xfId="1" applyFont="1" applyBorder="1" applyAlignment="1" applyProtection="1">
      <alignment horizontal="left" vertical="center"/>
      <protection locked="0"/>
    </xf>
    <xf numFmtId="0" fontId="10" fillId="6" borderId="27" xfId="1" applyNumberFormat="1" applyFont="1" applyFill="1" applyBorder="1" applyAlignment="1" applyProtection="1">
      <alignment horizontal="center" vertical="center"/>
      <protection locked="0"/>
    </xf>
    <xf numFmtId="0" fontId="10" fillId="10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left" vertical="center"/>
      <protection locked="0"/>
    </xf>
    <xf numFmtId="49" fontId="12" fillId="0" borderId="2" xfId="0" applyNumberFormat="1" applyFont="1" applyFill="1" applyBorder="1" applyAlignment="1">
      <alignment horizontal="center" vertical="center"/>
    </xf>
    <xf numFmtId="1" fontId="13" fillId="16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" fontId="13" fillId="16" borderId="8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top"/>
      <protection locked="0"/>
    </xf>
    <xf numFmtId="0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wrapText="1"/>
      <protection locked="0"/>
    </xf>
    <xf numFmtId="0" fontId="4" fillId="2" borderId="1" xfId="1" applyNumberFormat="1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left" vertical="top"/>
      <protection locked="0"/>
    </xf>
    <xf numFmtId="0" fontId="4" fillId="2" borderId="25" xfId="1" applyFont="1" applyFill="1" applyBorder="1" applyAlignment="1" applyProtection="1">
      <alignment horizontal="left" vertical="center" wrapText="1"/>
      <protection locked="0"/>
    </xf>
    <xf numFmtId="0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23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4" fillId="13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13" borderId="0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21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0" fontId="7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22" xfId="1" applyNumberFormat="1" applyFont="1" applyFill="1" applyBorder="1" applyAlignment="1" applyProtection="1">
      <alignment horizontal="center" vertical="center"/>
      <protection locked="0"/>
    </xf>
    <xf numFmtId="0" fontId="10" fillId="6" borderId="15" xfId="1" applyNumberFormat="1" applyFont="1" applyFill="1" applyBorder="1" applyAlignment="1" applyProtection="1">
      <alignment horizontal="center" vertical="center"/>
      <protection locked="0"/>
    </xf>
    <xf numFmtId="0" fontId="10" fillId="6" borderId="33" xfId="1" applyNumberFormat="1" applyFont="1" applyFill="1" applyBorder="1" applyAlignment="1" applyProtection="1">
      <alignment horizontal="center" vertical="center"/>
      <protection locked="0"/>
    </xf>
    <xf numFmtId="0" fontId="10" fillId="6" borderId="24" xfId="1" applyNumberFormat="1" applyFont="1" applyFill="1" applyBorder="1" applyAlignment="1" applyProtection="1">
      <alignment horizontal="center" vertical="center"/>
      <protection locked="0"/>
    </xf>
    <xf numFmtId="0" fontId="10" fillId="6" borderId="23" xfId="1" applyNumberFormat="1" applyFont="1" applyFill="1" applyBorder="1" applyAlignment="1" applyProtection="1">
      <alignment horizontal="center" vertical="center"/>
      <protection locked="0"/>
    </xf>
    <xf numFmtId="0" fontId="1" fillId="0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top"/>
      <protection locked="0"/>
    </xf>
    <xf numFmtId="0" fontId="1" fillId="0" borderId="10" xfId="1" applyNumberFormat="1" applyFont="1" applyBorder="1" applyAlignment="1" applyProtection="1">
      <alignment horizontal="center" vertical="center" wrapText="1"/>
      <protection locked="0"/>
    </xf>
    <xf numFmtId="0" fontId="11" fillId="0" borderId="19" xfId="1" applyNumberFormat="1" applyFont="1" applyBorder="1" applyAlignment="1" applyProtection="1">
      <alignment horizontal="center" vertical="center"/>
      <protection locked="0"/>
    </xf>
    <xf numFmtId="0" fontId="11" fillId="0" borderId="12" xfId="1" applyNumberFormat="1" applyFont="1" applyBorder="1" applyAlignment="1" applyProtection="1">
      <alignment horizontal="center" vertical="center"/>
      <protection locked="0"/>
    </xf>
    <xf numFmtId="0" fontId="11" fillId="0" borderId="13" xfId="1" applyNumberFormat="1" applyFont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20" xfId="1" applyNumberFormat="1" applyFont="1" applyBorder="1" applyAlignment="1" applyProtection="1">
      <alignment horizontal="center" vertical="center" wrapText="1"/>
      <protection locked="0"/>
    </xf>
    <xf numFmtId="0" fontId="11" fillId="0" borderId="20" xfId="1" applyNumberFormat="1" applyFont="1" applyBorder="1" applyAlignment="1" applyProtection="1">
      <alignment horizontal="center" vertical="center"/>
      <protection locked="0"/>
    </xf>
    <xf numFmtId="0" fontId="1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/>
    </xf>
    <xf numFmtId="1" fontId="12" fillId="0" borderId="54" xfId="0" applyNumberFormat="1" applyFont="1" applyFill="1" applyBorder="1" applyAlignment="1">
      <alignment horizontal="center" vertical="center"/>
    </xf>
    <xf numFmtId="1" fontId="12" fillId="0" borderId="45" xfId="0" applyNumberFormat="1" applyFont="1" applyFill="1" applyBorder="1" applyAlignment="1">
      <alignment horizontal="center" vertical="center"/>
    </xf>
    <xf numFmtId="1" fontId="12" fillId="0" borderId="24" xfId="0" applyNumberFormat="1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1" fontId="13" fillId="11" borderId="24" xfId="0" applyNumberFormat="1" applyFont="1" applyFill="1" applyBorder="1" applyAlignment="1">
      <alignment horizontal="center" vertical="center"/>
    </xf>
    <xf numFmtId="1" fontId="13" fillId="11" borderId="25" xfId="0" applyNumberFormat="1" applyFont="1" applyFill="1" applyBorder="1" applyAlignment="1">
      <alignment horizontal="center" vertical="center"/>
    </xf>
    <xf numFmtId="1" fontId="13" fillId="11" borderId="2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 wrapText="1"/>
    </xf>
    <xf numFmtId="0" fontId="12" fillId="0" borderId="26" xfId="0" applyFont="1" applyFill="1" applyBorder="1" applyAlignment="1">
      <alignment horizontal="center" vertical="center" textRotation="90" wrapText="1"/>
    </xf>
    <xf numFmtId="0" fontId="12" fillId="0" borderId="30" xfId="0" applyFont="1" applyFill="1" applyBorder="1" applyAlignment="1">
      <alignment horizontal="center" vertical="center" textRotation="90" wrapText="1"/>
    </xf>
    <xf numFmtId="0" fontId="24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15" borderId="3" xfId="0" applyFont="1" applyFill="1" applyBorder="1" applyAlignment="1">
      <alignment horizontal="center" vertical="center" textRotation="90" wrapText="1"/>
    </xf>
    <xf numFmtId="0" fontId="12" fillId="15" borderId="52" xfId="0" applyFont="1" applyFill="1" applyBorder="1" applyAlignment="1">
      <alignment horizontal="center" vertical="center" textRotation="90" wrapText="1"/>
    </xf>
    <xf numFmtId="0" fontId="12" fillId="15" borderId="4" xfId="0" applyFont="1" applyFill="1" applyBorder="1" applyAlignment="1">
      <alignment horizontal="center" vertical="center" textRotation="90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/>
    </xf>
    <xf numFmtId="0" fontId="19" fillId="0" borderId="2" xfId="0" applyFont="1" applyFill="1" applyBorder="1" applyAlignment="1">
      <alignment horizontal="center" vertical="center" textRotation="90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5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textRotation="90" wrapText="1"/>
    </xf>
    <xf numFmtId="0" fontId="24" fillId="0" borderId="43" xfId="0" applyFont="1" applyFill="1" applyBorder="1" applyAlignment="1">
      <alignment horizontal="center" vertical="center" textRotation="90" wrapText="1"/>
    </xf>
    <xf numFmtId="0" fontId="24" fillId="0" borderId="3" xfId="0" applyFont="1" applyFill="1" applyBorder="1" applyAlignment="1">
      <alignment horizontal="center" vertical="center" textRotation="90" wrapText="1"/>
    </xf>
    <xf numFmtId="0" fontId="24" fillId="0" borderId="52" xfId="0" applyFont="1" applyFill="1" applyBorder="1" applyAlignment="1">
      <alignment horizontal="center" vertical="center" textRotation="90" wrapText="1"/>
    </xf>
    <xf numFmtId="0" fontId="24" fillId="0" borderId="4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 textRotation="90" wrapText="1"/>
    </xf>
    <xf numFmtId="0" fontId="24" fillId="0" borderId="42" xfId="0" applyFont="1" applyFill="1" applyBorder="1" applyAlignment="1">
      <alignment horizontal="center" vertical="center" textRotation="90" wrapText="1"/>
    </xf>
    <xf numFmtId="0" fontId="24" fillId="0" borderId="18" xfId="0" applyFont="1" applyFill="1" applyBorder="1" applyAlignment="1">
      <alignment horizontal="center" vertical="center" textRotation="90" wrapText="1"/>
    </xf>
  </cellXfs>
  <cellStyles count="8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  <cellStyle name="Обычный 5" xfId="7"/>
  </cellStyles>
  <dxfs count="0"/>
  <tableStyles count="0" defaultTableStyle="TableStyleMedium2" defaultPivotStyle="PivotStyleLight16"/>
  <colors>
    <mruColors>
      <color rgb="FFCCCCFF"/>
      <color rgb="FFCCFFCC"/>
      <color rgb="FFFFCCFF"/>
      <color rgb="FFCCECFF"/>
      <color rgb="FFFF9900"/>
      <color rgb="FF99CCFF"/>
      <color rgb="FFFF9999"/>
      <color rgb="FFDCC1EB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AX27"/>
  <sheetViews>
    <sheetView workbookViewId="0">
      <selection activeCell="AX12" sqref="AX12"/>
    </sheetView>
  </sheetViews>
  <sheetFormatPr defaultColWidth="12.5703125" defaultRowHeight="13.5" customHeight="1" x14ac:dyDescent="0.2"/>
  <cols>
    <col min="1" max="1" width="2" style="96" customWidth="1"/>
    <col min="2" max="4" width="2.85546875" style="96" customWidth="1"/>
    <col min="5" max="5" width="14.7109375" style="96" customWidth="1"/>
    <col min="6" max="16" width="2.85546875" style="96" customWidth="1"/>
    <col min="17" max="17" width="11.7109375" style="96" customWidth="1"/>
    <col min="18" max="48" width="2.85546875" style="96" customWidth="1"/>
    <col min="49" max="49" width="4.85546875" style="96" customWidth="1"/>
    <col min="50" max="256" width="12.5703125" style="96"/>
    <col min="257" max="257" width="2" style="96" customWidth="1"/>
    <col min="258" max="260" width="2.85546875" style="96" customWidth="1"/>
    <col min="261" max="261" width="14.7109375" style="96" customWidth="1"/>
    <col min="262" max="272" width="2.85546875" style="96" customWidth="1"/>
    <col min="273" max="273" width="11.7109375" style="96" customWidth="1"/>
    <col min="274" max="304" width="2.85546875" style="96" customWidth="1"/>
    <col min="305" max="305" width="4.85546875" style="96" customWidth="1"/>
    <col min="306" max="512" width="12.5703125" style="96"/>
    <col min="513" max="513" width="2" style="96" customWidth="1"/>
    <col min="514" max="516" width="2.85546875" style="96" customWidth="1"/>
    <col min="517" max="517" width="14.7109375" style="96" customWidth="1"/>
    <col min="518" max="528" width="2.85546875" style="96" customWidth="1"/>
    <col min="529" max="529" width="11.7109375" style="96" customWidth="1"/>
    <col min="530" max="560" width="2.85546875" style="96" customWidth="1"/>
    <col min="561" max="561" width="4.85546875" style="96" customWidth="1"/>
    <col min="562" max="768" width="12.5703125" style="96"/>
    <col min="769" max="769" width="2" style="96" customWidth="1"/>
    <col min="770" max="772" width="2.85546875" style="96" customWidth="1"/>
    <col min="773" max="773" width="14.7109375" style="96" customWidth="1"/>
    <col min="774" max="784" width="2.85546875" style="96" customWidth="1"/>
    <col min="785" max="785" width="11.7109375" style="96" customWidth="1"/>
    <col min="786" max="816" width="2.85546875" style="96" customWidth="1"/>
    <col min="817" max="817" width="4.85546875" style="96" customWidth="1"/>
    <col min="818" max="1024" width="12.5703125" style="96"/>
    <col min="1025" max="1025" width="2" style="96" customWidth="1"/>
    <col min="1026" max="1028" width="2.85546875" style="96" customWidth="1"/>
    <col min="1029" max="1029" width="14.7109375" style="96" customWidth="1"/>
    <col min="1030" max="1040" width="2.85546875" style="96" customWidth="1"/>
    <col min="1041" max="1041" width="11.7109375" style="96" customWidth="1"/>
    <col min="1042" max="1072" width="2.85546875" style="96" customWidth="1"/>
    <col min="1073" max="1073" width="4.85546875" style="96" customWidth="1"/>
    <col min="1074" max="1280" width="12.5703125" style="96"/>
    <col min="1281" max="1281" width="2" style="96" customWidth="1"/>
    <col min="1282" max="1284" width="2.85546875" style="96" customWidth="1"/>
    <col min="1285" max="1285" width="14.7109375" style="96" customWidth="1"/>
    <col min="1286" max="1296" width="2.85546875" style="96" customWidth="1"/>
    <col min="1297" max="1297" width="11.7109375" style="96" customWidth="1"/>
    <col min="1298" max="1328" width="2.85546875" style="96" customWidth="1"/>
    <col min="1329" max="1329" width="4.85546875" style="96" customWidth="1"/>
    <col min="1330" max="1536" width="12.5703125" style="96"/>
    <col min="1537" max="1537" width="2" style="96" customWidth="1"/>
    <col min="1538" max="1540" width="2.85546875" style="96" customWidth="1"/>
    <col min="1541" max="1541" width="14.7109375" style="96" customWidth="1"/>
    <col min="1542" max="1552" width="2.85546875" style="96" customWidth="1"/>
    <col min="1553" max="1553" width="11.7109375" style="96" customWidth="1"/>
    <col min="1554" max="1584" width="2.85546875" style="96" customWidth="1"/>
    <col min="1585" max="1585" width="4.85546875" style="96" customWidth="1"/>
    <col min="1586" max="1792" width="12.5703125" style="96"/>
    <col min="1793" max="1793" width="2" style="96" customWidth="1"/>
    <col min="1794" max="1796" width="2.85546875" style="96" customWidth="1"/>
    <col min="1797" max="1797" width="14.7109375" style="96" customWidth="1"/>
    <col min="1798" max="1808" width="2.85546875" style="96" customWidth="1"/>
    <col min="1809" max="1809" width="11.7109375" style="96" customWidth="1"/>
    <col min="1810" max="1840" width="2.85546875" style="96" customWidth="1"/>
    <col min="1841" max="1841" width="4.85546875" style="96" customWidth="1"/>
    <col min="1842" max="2048" width="12.5703125" style="96"/>
    <col min="2049" max="2049" width="2" style="96" customWidth="1"/>
    <col min="2050" max="2052" width="2.85546875" style="96" customWidth="1"/>
    <col min="2053" max="2053" width="14.7109375" style="96" customWidth="1"/>
    <col min="2054" max="2064" width="2.85546875" style="96" customWidth="1"/>
    <col min="2065" max="2065" width="11.7109375" style="96" customWidth="1"/>
    <col min="2066" max="2096" width="2.85546875" style="96" customWidth="1"/>
    <col min="2097" max="2097" width="4.85546875" style="96" customWidth="1"/>
    <col min="2098" max="2304" width="12.5703125" style="96"/>
    <col min="2305" max="2305" width="2" style="96" customWidth="1"/>
    <col min="2306" max="2308" width="2.85546875" style="96" customWidth="1"/>
    <col min="2309" max="2309" width="14.7109375" style="96" customWidth="1"/>
    <col min="2310" max="2320" width="2.85546875" style="96" customWidth="1"/>
    <col min="2321" max="2321" width="11.7109375" style="96" customWidth="1"/>
    <col min="2322" max="2352" width="2.85546875" style="96" customWidth="1"/>
    <col min="2353" max="2353" width="4.85546875" style="96" customWidth="1"/>
    <col min="2354" max="2560" width="12.5703125" style="96"/>
    <col min="2561" max="2561" width="2" style="96" customWidth="1"/>
    <col min="2562" max="2564" width="2.85546875" style="96" customWidth="1"/>
    <col min="2565" max="2565" width="14.7109375" style="96" customWidth="1"/>
    <col min="2566" max="2576" width="2.85546875" style="96" customWidth="1"/>
    <col min="2577" max="2577" width="11.7109375" style="96" customWidth="1"/>
    <col min="2578" max="2608" width="2.85546875" style="96" customWidth="1"/>
    <col min="2609" max="2609" width="4.85546875" style="96" customWidth="1"/>
    <col min="2610" max="2816" width="12.5703125" style="96"/>
    <col min="2817" max="2817" width="2" style="96" customWidth="1"/>
    <col min="2818" max="2820" width="2.85546875" style="96" customWidth="1"/>
    <col min="2821" max="2821" width="14.7109375" style="96" customWidth="1"/>
    <col min="2822" max="2832" width="2.85546875" style="96" customWidth="1"/>
    <col min="2833" max="2833" width="11.7109375" style="96" customWidth="1"/>
    <col min="2834" max="2864" width="2.85546875" style="96" customWidth="1"/>
    <col min="2865" max="2865" width="4.85546875" style="96" customWidth="1"/>
    <col min="2866" max="3072" width="12.5703125" style="96"/>
    <col min="3073" max="3073" width="2" style="96" customWidth="1"/>
    <col min="3074" max="3076" width="2.85546875" style="96" customWidth="1"/>
    <col min="3077" max="3077" width="14.7109375" style="96" customWidth="1"/>
    <col min="3078" max="3088" width="2.85546875" style="96" customWidth="1"/>
    <col min="3089" max="3089" width="11.7109375" style="96" customWidth="1"/>
    <col min="3090" max="3120" width="2.85546875" style="96" customWidth="1"/>
    <col min="3121" max="3121" width="4.85546875" style="96" customWidth="1"/>
    <col min="3122" max="3328" width="12.5703125" style="96"/>
    <col min="3329" max="3329" width="2" style="96" customWidth="1"/>
    <col min="3330" max="3332" width="2.85546875" style="96" customWidth="1"/>
    <col min="3333" max="3333" width="14.7109375" style="96" customWidth="1"/>
    <col min="3334" max="3344" width="2.85546875" style="96" customWidth="1"/>
    <col min="3345" max="3345" width="11.7109375" style="96" customWidth="1"/>
    <col min="3346" max="3376" width="2.85546875" style="96" customWidth="1"/>
    <col min="3377" max="3377" width="4.85546875" style="96" customWidth="1"/>
    <col min="3378" max="3584" width="12.5703125" style="96"/>
    <col min="3585" max="3585" width="2" style="96" customWidth="1"/>
    <col min="3586" max="3588" width="2.85546875" style="96" customWidth="1"/>
    <col min="3589" max="3589" width="14.7109375" style="96" customWidth="1"/>
    <col min="3590" max="3600" width="2.85546875" style="96" customWidth="1"/>
    <col min="3601" max="3601" width="11.7109375" style="96" customWidth="1"/>
    <col min="3602" max="3632" width="2.85546875" style="96" customWidth="1"/>
    <col min="3633" max="3633" width="4.85546875" style="96" customWidth="1"/>
    <col min="3634" max="3840" width="12.5703125" style="96"/>
    <col min="3841" max="3841" width="2" style="96" customWidth="1"/>
    <col min="3842" max="3844" width="2.85546875" style="96" customWidth="1"/>
    <col min="3845" max="3845" width="14.7109375" style="96" customWidth="1"/>
    <col min="3846" max="3856" width="2.85546875" style="96" customWidth="1"/>
    <col min="3857" max="3857" width="11.7109375" style="96" customWidth="1"/>
    <col min="3858" max="3888" width="2.85546875" style="96" customWidth="1"/>
    <col min="3889" max="3889" width="4.85546875" style="96" customWidth="1"/>
    <col min="3890" max="4096" width="12.5703125" style="96"/>
    <col min="4097" max="4097" width="2" style="96" customWidth="1"/>
    <col min="4098" max="4100" width="2.85546875" style="96" customWidth="1"/>
    <col min="4101" max="4101" width="14.7109375" style="96" customWidth="1"/>
    <col min="4102" max="4112" width="2.85546875" style="96" customWidth="1"/>
    <col min="4113" max="4113" width="11.7109375" style="96" customWidth="1"/>
    <col min="4114" max="4144" width="2.85546875" style="96" customWidth="1"/>
    <col min="4145" max="4145" width="4.85546875" style="96" customWidth="1"/>
    <col min="4146" max="4352" width="12.5703125" style="96"/>
    <col min="4353" max="4353" width="2" style="96" customWidth="1"/>
    <col min="4354" max="4356" width="2.85546875" style="96" customWidth="1"/>
    <col min="4357" max="4357" width="14.7109375" style="96" customWidth="1"/>
    <col min="4358" max="4368" width="2.85546875" style="96" customWidth="1"/>
    <col min="4369" max="4369" width="11.7109375" style="96" customWidth="1"/>
    <col min="4370" max="4400" width="2.85546875" style="96" customWidth="1"/>
    <col min="4401" max="4401" width="4.85546875" style="96" customWidth="1"/>
    <col min="4402" max="4608" width="12.5703125" style="96"/>
    <col min="4609" max="4609" width="2" style="96" customWidth="1"/>
    <col min="4610" max="4612" width="2.85546875" style="96" customWidth="1"/>
    <col min="4613" max="4613" width="14.7109375" style="96" customWidth="1"/>
    <col min="4614" max="4624" width="2.85546875" style="96" customWidth="1"/>
    <col min="4625" max="4625" width="11.7109375" style="96" customWidth="1"/>
    <col min="4626" max="4656" width="2.85546875" style="96" customWidth="1"/>
    <col min="4657" max="4657" width="4.85546875" style="96" customWidth="1"/>
    <col min="4658" max="4864" width="12.5703125" style="96"/>
    <col min="4865" max="4865" width="2" style="96" customWidth="1"/>
    <col min="4866" max="4868" width="2.85546875" style="96" customWidth="1"/>
    <col min="4869" max="4869" width="14.7109375" style="96" customWidth="1"/>
    <col min="4870" max="4880" width="2.85546875" style="96" customWidth="1"/>
    <col min="4881" max="4881" width="11.7109375" style="96" customWidth="1"/>
    <col min="4882" max="4912" width="2.85546875" style="96" customWidth="1"/>
    <col min="4913" max="4913" width="4.85546875" style="96" customWidth="1"/>
    <col min="4914" max="5120" width="12.5703125" style="96"/>
    <col min="5121" max="5121" width="2" style="96" customWidth="1"/>
    <col min="5122" max="5124" width="2.85546875" style="96" customWidth="1"/>
    <col min="5125" max="5125" width="14.7109375" style="96" customWidth="1"/>
    <col min="5126" max="5136" width="2.85546875" style="96" customWidth="1"/>
    <col min="5137" max="5137" width="11.7109375" style="96" customWidth="1"/>
    <col min="5138" max="5168" width="2.85546875" style="96" customWidth="1"/>
    <col min="5169" max="5169" width="4.85546875" style="96" customWidth="1"/>
    <col min="5170" max="5376" width="12.5703125" style="96"/>
    <col min="5377" max="5377" width="2" style="96" customWidth="1"/>
    <col min="5378" max="5380" width="2.85546875" style="96" customWidth="1"/>
    <col min="5381" max="5381" width="14.7109375" style="96" customWidth="1"/>
    <col min="5382" max="5392" width="2.85546875" style="96" customWidth="1"/>
    <col min="5393" max="5393" width="11.7109375" style="96" customWidth="1"/>
    <col min="5394" max="5424" width="2.85546875" style="96" customWidth="1"/>
    <col min="5425" max="5425" width="4.85546875" style="96" customWidth="1"/>
    <col min="5426" max="5632" width="12.5703125" style="96"/>
    <col min="5633" max="5633" width="2" style="96" customWidth="1"/>
    <col min="5634" max="5636" width="2.85546875" style="96" customWidth="1"/>
    <col min="5637" max="5637" width="14.7109375" style="96" customWidth="1"/>
    <col min="5638" max="5648" width="2.85546875" style="96" customWidth="1"/>
    <col min="5649" max="5649" width="11.7109375" style="96" customWidth="1"/>
    <col min="5650" max="5680" width="2.85546875" style="96" customWidth="1"/>
    <col min="5681" max="5681" width="4.85546875" style="96" customWidth="1"/>
    <col min="5682" max="5888" width="12.5703125" style="96"/>
    <col min="5889" max="5889" width="2" style="96" customWidth="1"/>
    <col min="5890" max="5892" width="2.85546875" style="96" customWidth="1"/>
    <col min="5893" max="5893" width="14.7109375" style="96" customWidth="1"/>
    <col min="5894" max="5904" width="2.85546875" style="96" customWidth="1"/>
    <col min="5905" max="5905" width="11.7109375" style="96" customWidth="1"/>
    <col min="5906" max="5936" width="2.85546875" style="96" customWidth="1"/>
    <col min="5937" max="5937" width="4.85546875" style="96" customWidth="1"/>
    <col min="5938" max="6144" width="12.5703125" style="96"/>
    <col min="6145" max="6145" width="2" style="96" customWidth="1"/>
    <col min="6146" max="6148" width="2.85546875" style="96" customWidth="1"/>
    <col min="6149" max="6149" width="14.7109375" style="96" customWidth="1"/>
    <col min="6150" max="6160" width="2.85546875" style="96" customWidth="1"/>
    <col min="6161" max="6161" width="11.7109375" style="96" customWidth="1"/>
    <col min="6162" max="6192" width="2.85546875" style="96" customWidth="1"/>
    <col min="6193" max="6193" width="4.85546875" style="96" customWidth="1"/>
    <col min="6194" max="6400" width="12.5703125" style="96"/>
    <col min="6401" max="6401" width="2" style="96" customWidth="1"/>
    <col min="6402" max="6404" width="2.85546875" style="96" customWidth="1"/>
    <col min="6405" max="6405" width="14.7109375" style="96" customWidth="1"/>
    <col min="6406" max="6416" width="2.85546875" style="96" customWidth="1"/>
    <col min="6417" max="6417" width="11.7109375" style="96" customWidth="1"/>
    <col min="6418" max="6448" width="2.85546875" style="96" customWidth="1"/>
    <col min="6449" max="6449" width="4.85546875" style="96" customWidth="1"/>
    <col min="6450" max="6656" width="12.5703125" style="96"/>
    <col min="6657" max="6657" width="2" style="96" customWidth="1"/>
    <col min="6658" max="6660" width="2.85546875" style="96" customWidth="1"/>
    <col min="6661" max="6661" width="14.7109375" style="96" customWidth="1"/>
    <col min="6662" max="6672" width="2.85546875" style="96" customWidth="1"/>
    <col min="6673" max="6673" width="11.7109375" style="96" customWidth="1"/>
    <col min="6674" max="6704" width="2.85546875" style="96" customWidth="1"/>
    <col min="6705" max="6705" width="4.85546875" style="96" customWidth="1"/>
    <col min="6706" max="6912" width="12.5703125" style="96"/>
    <col min="6913" max="6913" width="2" style="96" customWidth="1"/>
    <col min="6914" max="6916" width="2.85546875" style="96" customWidth="1"/>
    <col min="6917" max="6917" width="14.7109375" style="96" customWidth="1"/>
    <col min="6918" max="6928" width="2.85546875" style="96" customWidth="1"/>
    <col min="6929" max="6929" width="11.7109375" style="96" customWidth="1"/>
    <col min="6930" max="6960" width="2.85546875" style="96" customWidth="1"/>
    <col min="6961" max="6961" width="4.85546875" style="96" customWidth="1"/>
    <col min="6962" max="7168" width="12.5703125" style="96"/>
    <col min="7169" max="7169" width="2" style="96" customWidth="1"/>
    <col min="7170" max="7172" width="2.85546875" style="96" customWidth="1"/>
    <col min="7173" max="7173" width="14.7109375" style="96" customWidth="1"/>
    <col min="7174" max="7184" width="2.85546875" style="96" customWidth="1"/>
    <col min="7185" max="7185" width="11.7109375" style="96" customWidth="1"/>
    <col min="7186" max="7216" width="2.85546875" style="96" customWidth="1"/>
    <col min="7217" max="7217" width="4.85546875" style="96" customWidth="1"/>
    <col min="7218" max="7424" width="12.5703125" style="96"/>
    <col min="7425" max="7425" width="2" style="96" customWidth="1"/>
    <col min="7426" max="7428" width="2.85546875" style="96" customWidth="1"/>
    <col min="7429" max="7429" width="14.7109375" style="96" customWidth="1"/>
    <col min="7430" max="7440" width="2.85546875" style="96" customWidth="1"/>
    <col min="7441" max="7441" width="11.7109375" style="96" customWidth="1"/>
    <col min="7442" max="7472" width="2.85546875" style="96" customWidth="1"/>
    <col min="7473" max="7473" width="4.85546875" style="96" customWidth="1"/>
    <col min="7474" max="7680" width="12.5703125" style="96"/>
    <col min="7681" max="7681" width="2" style="96" customWidth="1"/>
    <col min="7682" max="7684" width="2.85546875" style="96" customWidth="1"/>
    <col min="7685" max="7685" width="14.7109375" style="96" customWidth="1"/>
    <col min="7686" max="7696" width="2.85546875" style="96" customWidth="1"/>
    <col min="7697" max="7697" width="11.7109375" style="96" customWidth="1"/>
    <col min="7698" max="7728" width="2.85546875" style="96" customWidth="1"/>
    <col min="7729" max="7729" width="4.85546875" style="96" customWidth="1"/>
    <col min="7730" max="7936" width="12.5703125" style="96"/>
    <col min="7937" max="7937" width="2" style="96" customWidth="1"/>
    <col min="7938" max="7940" width="2.85546875" style="96" customWidth="1"/>
    <col min="7941" max="7941" width="14.7109375" style="96" customWidth="1"/>
    <col min="7942" max="7952" width="2.85546875" style="96" customWidth="1"/>
    <col min="7953" max="7953" width="11.7109375" style="96" customWidth="1"/>
    <col min="7954" max="7984" width="2.85546875" style="96" customWidth="1"/>
    <col min="7985" max="7985" width="4.85546875" style="96" customWidth="1"/>
    <col min="7986" max="8192" width="12.5703125" style="96"/>
    <col min="8193" max="8193" width="2" style="96" customWidth="1"/>
    <col min="8194" max="8196" width="2.85546875" style="96" customWidth="1"/>
    <col min="8197" max="8197" width="14.7109375" style="96" customWidth="1"/>
    <col min="8198" max="8208" width="2.85546875" style="96" customWidth="1"/>
    <col min="8209" max="8209" width="11.7109375" style="96" customWidth="1"/>
    <col min="8210" max="8240" width="2.85546875" style="96" customWidth="1"/>
    <col min="8241" max="8241" width="4.85546875" style="96" customWidth="1"/>
    <col min="8242" max="8448" width="12.5703125" style="96"/>
    <col min="8449" max="8449" width="2" style="96" customWidth="1"/>
    <col min="8450" max="8452" width="2.85546875" style="96" customWidth="1"/>
    <col min="8453" max="8453" width="14.7109375" style="96" customWidth="1"/>
    <col min="8454" max="8464" width="2.85546875" style="96" customWidth="1"/>
    <col min="8465" max="8465" width="11.7109375" style="96" customWidth="1"/>
    <col min="8466" max="8496" width="2.85546875" style="96" customWidth="1"/>
    <col min="8497" max="8497" width="4.85546875" style="96" customWidth="1"/>
    <col min="8498" max="8704" width="12.5703125" style="96"/>
    <col min="8705" max="8705" width="2" style="96" customWidth="1"/>
    <col min="8706" max="8708" width="2.85546875" style="96" customWidth="1"/>
    <col min="8709" max="8709" width="14.7109375" style="96" customWidth="1"/>
    <col min="8710" max="8720" width="2.85546875" style="96" customWidth="1"/>
    <col min="8721" max="8721" width="11.7109375" style="96" customWidth="1"/>
    <col min="8722" max="8752" width="2.85546875" style="96" customWidth="1"/>
    <col min="8753" max="8753" width="4.85546875" style="96" customWidth="1"/>
    <col min="8754" max="8960" width="12.5703125" style="96"/>
    <col min="8961" max="8961" width="2" style="96" customWidth="1"/>
    <col min="8962" max="8964" width="2.85546875" style="96" customWidth="1"/>
    <col min="8965" max="8965" width="14.7109375" style="96" customWidth="1"/>
    <col min="8966" max="8976" width="2.85546875" style="96" customWidth="1"/>
    <col min="8977" max="8977" width="11.7109375" style="96" customWidth="1"/>
    <col min="8978" max="9008" width="2.85546875" style="96" customWidth="1"/>
    <col min="9009" max="9009" width="4.85546875" style="96" customWidth="1"/>
    <col min="9010" max="9216" width="12.5703125" style="96"/>
    <col min="9217" max="9217" width="2" style="96" customWidth="1"/>
    <col min="9218" max="9220" width="2.85546875" style="96" customWidth="1"/>
    <col min="9221" max="9221" width="14.7109375" style="96" customWidth="1"/>
    <col min="9222" max="9232" width="2.85546875" style="96" customWidth="1"/>
    <col min="9233" max="9233" width="11.7109375" style="96" customWidth="1"/>
    <col min="9234" max="9264" width="2.85546875" style="96" customWidth="1"/>
    <col min="9265" max="9265" width="4.85546875" style="96" customWidth="1"/>
    <col min="9266" max="9472" width="12.5703125" style="96"/>
    <col min="9473" max="9473" width="2" style="96" customWidth="1"/>
    <col min="9474" max="9476" width="2.85546875" style="96" customWidth="1"/>
    <col min="9477" max="9477" width="14.7109375" style="96" customWidth="1"/>
    <col min="9478" max="9488" width="2.85546875" style="96" customWidth="1"/>
    <col min="9489" max="9489" width="11.7109375" style="96" customWidth="1"/>
    <col min="9490" max="9520" width="2.85546875" style="96" customWidth="1"/>
    <col min="9521" max="9521" width="4.85546875" style="96" customWidth="1"/>
    <col min="9522" max="9728" width="12.5703125" style="96"/>
    <col min="9729" max="9729" width="2" style="96" customWidth="1"/>
    <col min="9730" max="9732" width="2.85546875" style="96" customWidth="1"/>
    <col min="9733" max="9733" width="14.7109375" style="96" customWidth="1"/>
    <col min="9734" max="9744" width="2.85546875" style="96" customWidth="1"/>
    <col min="9745" max="9745" width="11.7109375" style="96" customWidth="1"/>
    <col min="9746" max="9776" width="2.85546875" style="96" customWidth="1"/>
    <col min="9777" max="9777" width="4.85546875" style="96" customWidth="1"/>
    <col min="9778" max="9984" width="12.5703125" style="96"/>
    <col min="9985" max="9985" width="2" style="96" customWidth="1"/>
    <col min="9986" max="9988" width="2.85546875" style="96" customWidth="1"/>
    <col min="9989" max="9989" width="14.7109375" style="96" customWidth="1"/>
    <col min="9990" max="10000" width="2.85546875" style="96" customWidth="1"/>
    <col min="10001" max="10001" width="11.7109375" style="96" customWidth="1"/>
    <col min="10002" max="10032" width="2.85546875" style="96" customWidth="1"/>
    <col min="10033" max="10033" width="4.85546875" style="96" customWidth="1"/>
    <col min="10034" max="10240" width="12.5703125" style="96"/>
    <col min="10241" max="10241" width="2" style="96" customWidth="1"/>
    <col min="10242" max="10244" width="2.85546875" style="96" customWidth="1"/>
    <col min="10245" max="10245" width="14.7109375" style="96" customWidth="1"/>
    <col min="10246" max="10256" width="2.85546875" style="96" customWidth="1"/>
    <col min="10257" max="10257" width="11.7109375" style="96" customWidth="1"/>
    <col min="10258" max="10288" width="2.85546875" style="96" customWidth="1"/>
    <col min="10289" max="10289" width="4.85546875" style="96" customWidth="1"/>
    <col min="10290" max="10496" width="12.5703125" style="96"/>
    <col min="10497" max="10497" width="2" style="96" customWidth="1"/>
    <col min="10498" max="10500" width="2.85546875" style="96" customWidth="1"/>
    <col min="10501" max="10501" width="14.7109375" style="96" customWidth="1"/>
    <col min="10502" max="10512" width="2.85546875" style="96" customWidth="1"/>
    <col min="10513" max="10513" width="11.7109375" style="96" customWidth="1"/>
    <col min="10514" max="10544" width="2.85546875" style="96" customWidth="1"/>
    <col min="10545" max="10545" width="4.85546875" style="96" customWidth="1"/>
    <col min="10546" max="10752" width="12.5703125" style="96"/>
    <col min="10753" max="10753" width="2" style="96" customWidth="1"/>
    <col min="10754" max="10756" width="2.85546875" style="96" customWidth="1"/>
    <col min="10757" max="10757" width="14.7109375" style="96" customWidth="1"/>
    <col min="10758" max="10768" width="2.85546875" style="96" customWidth="1"/>
    <col min="10769" max="10769" width="11.7109375" style="96" customWidth="1"/>
    <col min="10770" max="10800" width="2.85546875" style="96" customWidth="1"/>
    <col min="10801" max="10801" width="4.85546875" style="96" customWidth="1"/>
    <col min="10802" max="11008" width="12.5703125" style="96"/>
    <col min="11009" max="11009" width="2" style="96" customWidth="1"/>
    <col min="11010" max="11012" width="2.85546875" style="96" customWidth="1"/>
    <col min="11013" max="11013" width="14.7109375" style="96" customWidth="1"/>
    <col min="11014" max="11024" width="2.85546875" style="96" customWidth="1"/>
    <col min="11025" max="11025" width="11.7109375" style="96" customWidth="1"/>
    <col min="11026" max="11056" width="2.85546875" style="96" customWidth="1"/>
    <col min="11057" max="11057" width="4.85546875" style="96" customWidth="1"/>
    <col min="11058" max="11264" width="12.5703125" style="96"/>
    <col min="11265" max="11265" width="2" style="96" customWidth="1"/>
    <col min="11266" max="11268" width="2.85546875" style="96" customWidth="1"/>
    <col min="11269" max="11269" width="14.7109375" style="96" customWidth="1"/>
    <col min="11270" max="11280" width="2.85546875" style="96" customWidth="1"/>
    <col min="11281" max="11281" width="11.7109375" style="96" customWidth="1"/>
    <col min="11282" max="11312" width="2.85546875" style="96" customWidth="1"/>
    <col min="11313" max="11313" width="4.85546875" style="96" customWidth="1"/>
    <col min="11314" max="11520" width="12.5703125" style="96"/>
    <col min="11521" max="11521" width="2" style="96" customWidth="1"/>
    <col min="11522" max="11524" width="2.85546875" style="96" customWidth="1"/>
    <col min="11525" max="11525" width="14.7109375" style="96" customWidth="1"/>
    <col min="11526" max="11536" width="2.85546875" style="96" customWidth="1"/>
    <col min="11537" max="11537" width="11.7109375" style="96" customWidth="1"/>
    <col min="11538" max="11568" width="2.85546875" style="96" customWidth="1"/>
    <col min="11569" max="11569" width="4.85546875" style="96" customWidth="1"/>
    <col min="11570" max="11776" width="12.5703125" style="96"/>
    <col min="11777" max="11777" width="2" style="96" customWidth="1"/>
    <col min="11778" max="11780" width="2.85546875" style="96" customWidth="1"/>
    <col min="11781" max="11781" width="14.7109375" style="96" customWidth="1"/>
    <col min="11782" max="11792" width="2.85546875" style="96" customWidth="1"/>
    <col min="11793" max="11793" width="11.7109375" style="96" customWidth="1"/>
    <col min="11794" max="11824" width="2.85546875" style="96" customWidth="1"/>
    <col min="11825" max="11825" width="4.85546875" style="96" customWidth="1"/>
    <col min="11826" max="12032" width="12.5703125" style="96"/>
    <col min="12033" max="12033" width="2" style="96" customWidth="1"/>
    <col min="12034" max="12036" width="2.85546875" style="96" customWidth="1"/>
    <col min="12037" max="12037" width="14.7109375" style="96" customWidth="1"/>
    <col min="12038" max="12048" width="2.85546875" style="96" customWidth="1"/>
    <col min="12049" max="12049" width="11.7109375" style="96" customWidth="1"/>
    <col min="12050" max="12080" width="2.85546875" style="96" customWidth="1"/>
    <col min="12081" max="12081" width="4.85546875" style="96" customWidth="1"/>
    <col min="12082" max="12288" width="12.5703125" style="96"/>
    <col min="12289" max="12289" width="2" style="96" customWidth="1"/>
    <col min="12290" max="12292" width="2.85546875" style="96" customWidth="1"/>
    <col min="12293" max="12293" width="14.7109375" style="96" customWidth="1"/>
    <col min="12294" max="12304" width="2.85546875" style="96" customWidth="1"/>
    <col min="12305" max="12305" width="11.7109375" style="96" customWidth="1"/>
    <col min="12306" max="12336" width="2.85546875" style="96" customWidth="1"/>
    <col min="12337" max="12337" width="4.85546875" style="96" customWidth="1"/>
    <col min="12338" max="12544" width="12.5703125" style="96"/>
    <col min="12545" max="12545" width="2" style="96" customWidth="1"/>
    <col min="12546" max="12548" width="2.85546875" style="96" customWidth="1"/>
    <col min="12549" max="12549" width="14.7109375" style="96" customWidth="1"/>
    <col min="12550" max="12560" width="2.85546875" style="96" customWidth="1"/>
    <col min="12561" max="12561" width="11.7109375" style="96" customWidth="1"/>
    <col min="12562" max="12592" width="2.85546875" style="96" customWidth="1"/>
    <col min="12593" max="12593" width="4.85546875" style="96" customWidth="1"/>
    <col min="12594" max="12800" width="12.5703125" style="96"/>
    <col min="12801" max="12801" width="2" style="96" customWidth="1"/>
    <col min="12802" max="12804" width="2.85546875" style="96" customWidth="1"/>
    <col min="12805" max="12805" width="14.7109375" style="96" customWidth="1"/>
    <col min="12806" max="12816" width="2.85546875" style="96" customWidth="1"/>
    <col min="12817" max="12817" width="11.7109375" style="96" customWidth="1"/>
    <col min="12818" max="12848" width="2.85546875" style="96" customWidth="1"/>
    <col min="12849" max="12849" width="4.85546875" style="96" customWidth="1"/>
    <col min="12850" max="13056" width="12.5703125" style="96"/>
    <col min="13057" max="13057" width="2" style="96" customWidth="1"/>
    <col min="13058" max="13060" width="2.85546875" style="96" customWidth="1"/>
    <col min="13061" max="13061" width="14.7109375" style="96" customWidth="1"/>
    <col min="13062" max="13072" width="2.85546875" style="96" customWidth="1"/>
    <col min="13073" max="13073" width="11.7109375" style="96" customWidth="1"/>
    <col min="13074" max="13104" width="2.85546875" style="96" customWidth="1"/>
    <col min="13105" max="13105" width="4.85546875" style="96" customWidth="1"/>
    <col min="13106" max="13312" width="12.5703125" style="96"/>
    <col min="13313" max="13313" width="2" style="96" customWidth="1"/>
    <col min="13314" max="13316" width="2.85546875" style="96" customWidth="1"/>
    <col min="13317" max="13317" width="14.7109375" style="96" customWidth="1"/>
    <col min="13318" max="13328" width="2.85546875" style="96" customWidth="1"/>
    <col min="13329" max="13329" width="11.7109375" style="96" customWidth="1"/>
    <col min="13330" max="13360" width="2.85546875" style="96" customWidth="1"/>
    <col min="13361" max="13361" width="4.85546875" style="96" customWidth="1"/>
    <col min="13362" max="13568" width="12.5703125" style="96"/>
    <col min="13569" max="13569" width="2" style="96" customWidth="1"/>
    <col min="13570" max="13572" width="2.85546875" style="96" customWidth="1"/>
    <col min="13573" max="13573" width="14.7109375" style="96" customWidth="1"/>
    <col min="13574" max="13584" width="2.85546875" style="96" customWidth="1"/>
    <col min="13585" max="13585" width="11.7109375" style="96" customWidth="1"/>
    <col min="13586" max="13616" width="2.85546875" style="96" customWidth="1"/>
    <col min="13617" max="13617" width="4.85546875" style="96" customWidth="1"/>
    <col min="13618" max="13824" width="12.5703125" style="96"/>
    <col min="13825" max="13825" width="2" style="96" customWidth="1"/>
    <col min="13826" max="13828" width="2.85546875" style="96" customWidth="1"/>
    <col min="13829" max="13829" width="14.7109375" style="96" customWidth="1"/>
    <col min="13830" max="13840" width="2.85546875" style="96" customWidth="1"/>
    <col min="13841" max="13841" width="11.7109375" style="96" customWidth="1"/>
    <col min="13842" max="13872" width="2.85546875" style="96" customWidth="1"/>
    <col min="13873" max="13873" width="4.85546875" style="96" customWidth="1"/>
    <col min="13874" max="14080" width="12.5703125" style="96"/>
    <col min="14081" max="14081" width="2" style="96" customWidth="1"/>
    <col min="14082" max="14084" width="2.85546875" style="96" customWidth="1"/>
    <col min="14085" max="14085" width="14.7109375" style="96" customWidth="1"/>
    <col min="14086" max="14096" width="2.85546875" style="96" customWidth="1"/>
    <col min="14097" max="14097" width="11.7109375" style="96" customWidth="1"/>
    <col min="14098" max="14128" width="2.85546875" style="96" customWidth="1"/>
    <col min="14129" max="14129" width="4.85546875" style="96" customWidth="1"/>
    <col min="14130" max="14336" width="12.5703125" style="96"/>
    <col min="14337" max="14337" width="2" style="96" customWidth="1"/>
    <col min="14338" max="14340" width="2.85546875" style="96" customWidth="1"/>
    <col min="14341" max="14341" width="14.7109375" style="96" customWidth="1"/>
    <col min="14342" max="14352" width="2.85546875" style="96" customWidth="1"/>
    <col min="14353" max="14353" width="11.7109375" style="96" customWidth="1"/>
    <col min="14354" max="14384" width="2.85546875" style="96" customWidth="1"/>
    <col min="14385" max="14385" width="4.85546875" style="96" customWidth="1"/>
    <col min="14386" max="14592" width="12.5703125" style="96"/>
    <col min="14593" max="14593" width="2" style="96" customWidth="1"/>
    <col min="14594" max="14596" width="2.85546875" style="96" customWidth="1"/>
    <col min="14597" max="14597" width="14.7109375" style="96" customWidth="1"/>
    <col min="14598" max="14608" width="2.85546875" style="96" customWidth="1"/>
    <col min="14609" max="14609" width="11.7109375" style="96" customWidth="1"/>
    <col min="14610" max="14640" width="2.85546875" style="96" customWidth="1"/>
    <col min="14641" max="14641" width="4.85546875" style="96" customWidth="1"/>
    <col min="14642" max="14848" width="12.5703125" style="96"/>
    <col min="14849" max="14849" width="2" style="96" customWidth="1"/>
    <col min="14850" max="14852" width="2.85546875" style="96" customWidth="1"/>
    <col min="14853" max="14853" width="14.7109375" style="96" customWidth="1"/>
    <col min="14854" max="14864" width="2.85546875" style="96" customWidth="1"/>
    <col min="14865" max="14865" width="11.7109375" style="96" customWidth="1"/>
    <col min="14866" max="14896" width="2.85546875" style="96" customWidth="1"/>
    <col min="14897" max="14897" width="4.85546875" style="96" customWidth="1"/>
    <col min="14898" max="15104" width="12.5703125" style="96"/>
    <col min="15105" max="15105" width="2" style="96" customWidth="1"/>
    <col min="15106" max="15108" width="2.85546875" style="96" customWidth="1"/>
    <col min="15109" max="15109" width="14.7109375" style="96" customWidth="1"/>
    <col min="15110" max="15120" width="2.85546875" style="96" customWidth="1"/>
    <col min="15121" max="15121" width="11.7109375" style="96" customWidth="1"/>
    <col min="15122" max="15152" width="2.85546875" style="96" customWidth="1"/>
    <col min="15153" max="15153" width="4.85546875" style="96" customWidth="1"/>
    <col min="15154" max="15360" width="12.5703125" style="96"/>
    <col min="15361" max="15361" width="2" style="96" customWidth="1"/>
    <col min="15362" max="15364" width="2.85546875" style="96" customWidth="1"/>
    <col min="15365" max="15365" width="14.7109375" style="96" customWidth="1"/>
    <col min="15366" max="15376" width="2.85546875" style="96" customWidth="1"/>
    <col min="15377" max="15377" width="11.7109375" style="96" customWidth="1"/>
    <col min="15378" max="15408" width="2.85546875" style="96" customWidth="1"/>
    <col min="15409" max="15409" width="4.85546875" style="96" customWidth="1"/>
    <col min="15410" max="15616" width="12.5703125" style="96"/>
    <col min="15617" max="15617" width="2" style="96" customWidth="1"/>
    <col min="15618" max="15620" width="2.85546875" style="96" customWidth="1"/>
    <col min="15621" max="15621" width="14.7109375" style="96" customWidth="1"/>
    <col min="15622" max="15632" width="2.85546875" style="96" customWidth="1"/>
    <col min="15633" max="15633" width="11.7109375" style="96" customWidth="1"/>
    <col min="15634" max="15664" width="2.85546875" style="96" customWidth="1"/>
    <col min="15665" max="15665" width="4.85546875" style="96" customWidth="1"/>
    <col min="15666" max="15872" width="12.5703125" style="96"/>
    <col min="15873" max="15873" width="2" style="96" customWidth="1"/>
    <col min="15874" max="15876" width="2.85546875" style="96" customWidth="1"/>
    <col min="15877" max="15877" width="14.7109375" style="96" customWidth="1"/>
    <col min="15878" max="15888" width="2.85546875" style="96" customWidth="1"/>
    <col min="15889" max="15889" width="11.7109375" style="96" customWidth="1"/>
    <col min="15890" max="15920" width="2.85546875" style="96" customWidth="1"/>
    <col min="15921" max="15921" width="4.85546875" style="96" customWidth="1"/>
    <col min="15922" max="16128" width="12.5703125" style="96"/>
    <col min="16129" max="16129" width="2" style="96" customWidth="1"/>
    <col min="16130" max="16132" width="2.85546875" style="96" customWidth="1"/>
    <col min="16133" max="16133" width="14.7109375" style="96" customWidth="1"/>
    <col min="16134" max="16144" width="2.85546875" style="96" customWidth="1"/>
    <col min="16145" max="16145" width="11.7109375" style="96" customWidth="1"/>
    <col min="16146" max="16176" width="2.85546875" style="96" customWidth="1"/>
    <col min="16177" max="16177" width="4.85546875" style="96" customWidth="1"/>
    <col min="16178" max="16384" width="12.5703125" style="96"/>
  </cols>
  <sheetData>
    <row r="2" spans="1:50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50" ht="31.5" customHeight="1" x14ac:dyDescent="0.25">
      <c r="A3" s="2"/>
      <c r="B3" s="2"/>
      <c r="C3" s="250" t="s">
        <v>202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47"/>
      <c r="AI3" s="47"/>
      <c r="AJ3" s="47"/>
      <c r="AK3" s="47"/>
      <c r="AL3" s="48"/>
      <c r="AM3" s="251" t="s">
        <v>0</v>
      </c>
      <c r="AN3" s="251"/>
      <c r="AO3" s="251"/>
      <c r="AP3" s="251"/>
      <c r="AQ3" s="251"/>
      <c r="AR3" s="251"/>
      <c r="AS3" s="251"/>
      <c r="AT3" s="251"/>
      <c r="AU3" s="251"/>
      <c r="AV3" s="48"/>
      <c r="AW3" s="47"/>
    </row>
    <row r="4" spans="1:50" ht="17.25" customHeight="1" x14ac:dyDescent="0.25">
      <c r="A4" s="2"/>
      <c r="B4" s="2"/>
      <c r="C4" s="252" t="s">
        <v>270</v>
      </c>
      <c r="D4" s="252"/>
      <c r="E4" s="252"/>
      <c r="F4" s="252"/>
      <c r="G4" s="252"/>
      <c r="H4" s="252"/>
      <c r="I4" s="252"/>
      <c r="J4" s="252"/>
      <c r="K4" s="4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46"/>
      <c r="AH4" s="46"/>
      <c r="AI4" s="46"/>
      <c r="AJ4" s="46"/>
      <c r="AK4" s="46"/>
      <c r="AL4" s="253" t="s">
        <v>201</v>
      </c>
      <c r="AM4" s="253"/>
      <c r="AN4" s="253"/>
      <c r="AO4" s="253"/>
      <c r="AP4" s="1"/>
      <c r="AQ4" s="1"/>
      <c r="AR4" s="1"/>
      <c r="AS4" s="250" t="s">
        <v>1</v>
      </c>
      <c r="AT4" s="250"/>
      <c r="AU4" s="250"/>
      <c r="AV4" s="250"/>
      <c r="AW4" s="250"/>
      <c r="AX4" s="45"/>
    </row>
    <row r="5" spans="1:50" ht="31.5" customHeight="1" x14ac:dyDescent="0.25">
      <c r="A5" s="2"/>
      <c r="B5" s="5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"/>
      <c r="O5" s="5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95"/>
      <c r="AM5" s="255" t="s">
        <v>206</v>
      </c>
      <c r="AN5" s="255"/>
      <c r="AO5" s="255"/>
      <c r="AP5" s="255"/>
      <c r="AQ5" s="255"/>
      <c r="AR5" s="255"/>
      <c r="AS5" s="255"/>
      <c r="AT5" s="255"/>
      <c r="AU5" s="255"/>
      <c r="AV5" s="94"/>
      <c r="AW5" s="2"/>
    </row>
    <row r="6" spans="1:50" ht="25.5" customHeight="1" x14ac:dyDescent="0.25">
      <c r="A6" s="2"/>
      <c r="B6" s="256" t="s">
        <v>195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</row>
    <row r="7" spans="1:50" ht="21" customHeight="1" x14ac:dyDescent="0.25">
      <c r="A7" s="2"/>
      <c r="B7" s="257" t="s">
        <v>2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</row>
    <row r="8" spans="1:50" ht="18" customHeight="1" x14ac:dyDescent="0.25">
      <c r="A8" s="2"/>
      <c r="B8" s="258" t="s">
        <v>189</v>
      </c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</row>
    <row r="9" spans="1:50" ht="20.25" customHeight="1" x14ac:dyDescent="0.25">
      <c r="A9" s="2"/>
      <c r="B9" s="248" t="s">
        <v>207</v>
      </c>
      <c r="C9" s="248"/>
      <c r="D9" s="248"/>
      <c r="E9" s="4"/>
      <c r="F9" s="4"/>
      <c r="G9" s="5"/>
      <c r="H9" s="249" t="s">
        <v>208</v>
      </c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50" ht="13.5" customHeight="1" x14ac:dyDescent="0.25">
      <c r="A10" s="2"/>
      <c r="B10" s="243" t="s">
        <v>3</v>
      </c>
      <c r="C10" s="243"/>
      <c r="D10" s="243"/>
      <c r="E10" s="52"/>
      <c r="F10" s="52"/>
      <c r="G10" s="52"/>
      <c r="H10" s="244" t="s">
        <v>190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3"/>
    </row>
    <row r="11" spans="1:50" ht="13.5" customHeight="1" x14ac:dyDescent="0.25">
      <c r="A11" s="2"/>
      <c r="B11" s="242" t="s">
        <v>191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50" ht="33.75" customHeight="1" x14ac:dyDescent="0.25">
      <c r="A12" s="2"/>
      <c r="B12" s="245" t="s">
        <v>204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53"/>
      <c r="R12" s="246" t="s">
        <v>192</v>
      </c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53"/>
      <c r="AD12" s="53"/>
      <c r="AE12" s="53"/>
      <c r="AF12" s="53"/>
      <c r="AG12" s="247">
        <v>2022</v>
      </c>
      <c r="AH12" s="247"/>
      <c r="AI12" s="247"/>
      <c r="AJ12" s="247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50" ht="17.25" customHeight="1" x14ac:dyDescent="0.25">
      <c r="A13" s="2"/>
      <c r="B13" s="237" t="s">
        <v>209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50" ht="7.5" customHeight="1" x14ac:dyDescent="0.25">
      <c r="A14" s="2"/>
      <c r="B14" s="43"/>
      <c r="C14" s="2"/>
      <c r="D14" s="2"/>
      <c r="E14" s="2"/>
      <c r="F14" s="2"/>
      <c r="G14" s="2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</row>
    <row r="15" spans="1:50" ht="17.25" customHeight="1" x14ac:dyDescent="0.25">
      <c r="A15" s="2"/>
      <c r="B15" s="239" t="s">
        <v>193</v>
      </c>
      <c r="C15" s="239"/>
      <c r="D15" s="239"/>
      <c r="E15" s="239"/>
      <c r="F15" s="239"/>
      <c r="G15" s="239"/>
      <c r="H15" s="239"/>
      <c r="I15" s="239"/>
      <c r="J15" s="239"/>
      <c r="K15" s="239"/>
      <c r="L15" s="54"/>
      <c r="M15" s="54"/>
      <c r="N15" s="54"/>
      <c r="O15" s="54"/>
      <c r="P15" s="5"/>
      <c r="Q15" s="53"/>
      <c r="R15" s="240" t="s">
        <v>194</v>
      </c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5"/>
      <c r="AG15" s="240" t="s">
        <v>211</v>
      </c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54"/>
    </row>
    <row r="16" spans="1:50" ht="18.75" customHeight="1" x14ac:dyDescent="0.25">
      <c r="A16" s="2"/>
      <c r="B16" s="242" t="s">
        <v>210</v>
      </c>
      <c r="C16" s="242"/>
      <c r="D16" s="242"/>
      <c r="E16" s="242"/>
      <c r="F16" s="242"/>
      <c r="G16" s="242"/>
      <c r="H16" s="242"/>
      <c r="I16" s="242"/>
      <c r="J16" s="242"/>
      <c r="K16" s="242"/>
      <c r="L16" s="5"/>
      <c r="M16" s="5"/>
      <c r="N16" s="5"/>
      <c r="O16" s="5"/>
      <c r="P16" s="5"/>
      <c r="Q16" s="5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55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3"/>
    </row>
    <row r="17" spans="1:49" ht="13.5" customHeight="1" x14ac:dyDescent="0.25">
      <c r="A17" s="2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7"/>
      <c r="R17" s="7"/>
      <c r="S17" s="7"/>
      <c r="T17" s="7"/>
      <c r="U17" s="7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</row>
    <row r="18" spans="1:49" ht="13.5" customHeight="1" x14ac:dyDescent="0.2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</row>
    <row r="19" spans="1:49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34"/>
      <c r="N19" s="234"/>
      <c r="O19" s="235"/>
      <c r="P19" s="235"/>
      <c r="Q19" s="235"/>
      <c r="R19" s="235"/>
      <c r="S19" s="235"/>
      <c r="T19" s="234"/>
      <c r="U19" s="234"/>
      <c r="V19" s="236"/>
      <c r="W19" s="236"/>
      <c r="X19" s="236"/>
      <c r="Y19" s="236"/>
      <c r="Z19" s="236"/>
      <c r="AA19" s="236"/>
      <c r="AB19" s="51"/>
      <c r="AC19" s="51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3.5" customHeight="1" x14ac:dyDescent="0.25">
      <c r="A20" s="2"/>
      <c r="B20" s="2"/>
      <c r="C20" s="229" t="s">
        <v>168</v>
      </c>
      <c r="D20" s="229"/>
      <c r="E20" s="229"/>
      <c r="F20" s="229"/>
      <c r="G20" s="229"/>
      <c r="H20" s="229"/>
      <c r="I20" s="22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3.5" customHeight="1" x14ac:dyDescent="0.25">
      <c r="A23" s="2"/>
      <c r="B23" s="2"/>
      <c r="C23" s="230" t="s">
        <v>205</v>
      </c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"/>
      <c r="AW23" s="2"/>
    </row>
    <row r="24" spans="1:49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3.5" customHeight="1" x14ac:dyDescent="0.25">
      <c r="A25" s="2"/>
      <c r="B25" s="2"/>
      <c r="C25" s="230" t="s">
        <v>203</v>
      </c>
      <c r="D25" s="230"/>
      <c r="E25" s="230"/>
      <c r="F25" s="230"/>
      <c r="G25" s="230"/>
      <c r="H25" s="23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3.5" customHeight="1" x14ac:dyDescent="0.25">
      <c r="A26" s="2"/>
      <c r="B26" s="2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"/>
      <c r="AW26" s="2"/>
    </row>
    <row r="27" spans="1:49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</sheetData>
  <mergeCells count="35">
    <mergeCell ref="B9:D9"/>
    <mergeCell ref="H9:AJ9"/>
    <mergeCell ref="C3:P3"/>
    <mergeCell ref="AM3:AU3"/>
    <mergeCell ref="C4:J4"/>
    <mergeCell ref="AL4:AO4"/>
    <mergeCell ref="AS4:AW4"/>
    <mergeCell ref="C5:M5"/>
    <mergeCell ref="AM5:AU5"/>
    <mergeCell ref="B6:AW6"/>
    <mergeCell ref="B7:AW7"/>
    <mergeCell ref="B8:AW8"/>
    <mergeCell ref="B10:D10"/>
    <mergeCell ref="H10:AV10"/>
    <mergeCell ref="B11:P11"/>
    <mergeCell ref="B12:P12"/>
    <mergeCell ref="R12:AB12"/>
    <mergeCell ref="AG12:AJ12"/>
    <mergeCell ref="B13:P13"/>
    <mergeCell ref="H14:AW14"/>
    <mergeCell ref="B15:K15"/>
    <mergeCell ref="R15:AE16"/>
    <mergeCell ref="AG15:AV16"/>
    <mergeCell ref="B16:K16"/>
    <mergeCell ref="C20:I20"/>
    <mergeCell ref="C23:AU23"/>
    <mergeCell ref="C26:AU26"/>
    <mergeCell ref="B17:P17"/>
    <mergeCell ref="V17:AW17"/>
    <mergeCell ref="V18:AW18"/>
    <mergeCell ref="M19:N19"/>
    <mergeCell ref="O19:S19"/>
    <mergeCell ref="T19:U19"/>
    <mergeCell ref="V19:AA19"/>
    <mergeCell ref="C25:H25"/>
  </mergeCells>
  <pageMargins left="0.75" right="0.75" top="1" bottom="1" header="0" footer="0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1"/>
  <sheetViews>
    <sheetView zoomScaleNormal="100" workbookViewId="0">
      <selection activeCell="G26" sqref="G26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0.57031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259" t="s">
        <v>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</row>
    <row r="2" spans="1:69" ht="11.25" customHeight="1" x14ac:dyDescent="0.25">
      <c r="A2" s="260" t="s">
        <v>5</v>
      </c>
      <c r="B2" s="262" t="s">
        <v>6</v>
      </c>
      <c r="C2" s="262"/>
      <c r="D2" s="262"/>
      <c r="E2" s="262"/>
      <c r="F2" s="263" t="s">
        <v>7</v>
      </c>
      <c r="G2" s="262" t="s">
        <v>8</v>
      </c>
      <c r="H2" s="262"/>
      <c r="I2" s="262"/>
      <c r="J2" s="263" t="s">
        <v>9</v>
      </c>
      <c r="K2" s="262" t="s">
        <v>10</v>
      </c>
      <c r="L2" s="262"/>
      <c r="M2" s="262"/>
      <c r="N2" s="57"/>
      <c r="O2" s="262" t="s">
        <v>11</v>
      </c>
      <c r="P2" s="262"/>
      <c r="Q2" s="262"/>
      <c r="R2" s="262"/>
      <c r="S2" s="263" t="s">
        <v>12</v>
      </c>
      <c r="T2" s="262" t="s">
        <v>13</v>
      </c>
      <c r="U2" s="262"/>
      <c r="V2" s="262"/>
      <c r="W2" s="263" t="s">
        <v>14</v>
      </c>
      <c r="X2" s="262" t="s">
        <v>15</v>
      </c>
      <c r="Y2" s="262"/>
      <c r="Z2" s="262"/>
      <c r="AA2" s="263" t="s">
        <v>16</v>
      </c>
      <c r="AB2" s="262" t="s">
        <v>17</v>
      </c>
      <c r="AC2" s="262"/>
      <c r="AD2" s="262"/>
      <c r="AE2" s="262"/>
      <c r="AF2" s="263" t="s">
        <v>18</v>
      </c>
      <c r="AG2" s="262" t="s">
        <v>19</v>
      </c>
      <c r="AH2" s="262"/>
      <c r="AI2" s="262"/>
      <c r="AJ2" s="263" t="s">
        <v>20</v>
      </c>
      <c r="AK2" s="262" t="s">
        <v>21</v>
      </c>
      <c r="AL2" s="262"/>
      <c r="AM2" s="262"/>
      <c r="AN2" s="262"/>
      <c r="AO2" s="274" t="s">
        <v>22</v>
      </c>
      <c r="AP2" s="275"/>
      <c r="AQ2" s="275"/>
      <c r="AR2" s="275"/>
      <c r="AS2" s="276"/>
      <c r="AT2" s="274" t="s">
        <v>23</v>
      </c>
      <c r="AU2" s="275"/>
      <c r="AV2" s="275"/>
      <c r="AW2" s="276"/>
      <c r="AX2" s="263" t="s">
        <v>24</v>
      </c>
      <c r="AY2" s="262" t="s">
        <v>25</v>
      </c>
      <c r="AZ2" s="262"/>
      <c r="BA2" s="262"/>
      <c r="BB2" s="262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</row>
    <row r="3" spans="1:69" ht="60.75" customHeight="1" x14ac:dyDescent="0.25">
      <c r="A3" s="260"/>
      <c r="B3" s="60" t="s">
        <v>26</v>
      </c>
      <c r="C3" s="60" t="s">
        <v>27</v>
      </c>
      <c r="D3" s="60" t="s">
        <v>28</v>
      </c>
      <c r="E3" s="60" t="s">
        <v>29</v>
      </c>
      <c r="F3" s="263"/>
      <c r="G3" s="60" t="s">
        <v>30</v>
      </c>
      <c r="H3" s="60" t="s">
        <v>31</v>
      </c>
      <c r="I3" s="60" t="s">
        <v>32</v>
      </c>
      <c r="J3" s="263"/>
      <c r="K3" s="60" t="s">
        <v>33</v>
      </c>
      <c r="L3" s="60" t="s">
        <v>34</v>
      </c>
      <c r="M3" s="60" t="s">
        <v>35</v>
      </c>
      <c r="N3" s="60" t="s">
        <v>36</v>
      </c>
      <c r="O3" s="60" t="s">
        <v>26</v>
      </c>
      <c r="P3" s="60" t="s">
        <v>27</v>
      </c>
      <c r="Q3" s="60" t="s">
        <v>28</v>
      </c>
      <c r="R3" s="60" t="s">
        <v>29</v>
      </c>
      <c r="S3" s="263"/>
      <c r="T3" s="60" t="s">
        <v>37</v>
      </c>
      <c r="U3" s="60" t="s">
        <v>38</v>
      </c>
      <c r="V3" s="60" t="s">
        <v>39</v>
      </c>
      <c r="W3" s="263"/>
      <c r="X3" s="60" t="s">
        <v>40</v>
      </c>
      <c r="Y3" s="60" t="s">
        <v>41</v>
      </c>
      <c r="Z3" s="60" t="s">
        <v>42</v>
      </c>
      <c r="AA3" s="263"/>
      <c r="AB3" s="60" t="s">
        <v>40</v>
      </c>
      <c r="AC3" s="60" t="s">
        <v>41</v>
      </c>
      <c r="AD3" s="60" t="s">
        <v>42</v>
      </c>
      <c r="AE3" s="60" t="s">
        <v>43</v>
      </c>
      <c r="AF3" s="263"/>
      <c r="AG3" s="60" t="s">
        <v>30</v>
      </c>
      <c r="AH3" s="60" t="s">
        <v>31</v>
      </c>
      <c r="AI3" s="60" t="s">
        <v>32</v>
      </c>
      <c r="AJ3" s="263"/>
      <c r="AK3" s="60" t="s">
        <v>44</v>
      </c>
      <c r="AL3" s="60" t="s">
        <v>45</v>
      </c>
      <c r="AM3" s="60" t="s">
        <v>46</v>
      </c>
      <c r="AN3" s="60" t="s">
        <v>47</v>
      </c>
      <c r="AO3" s="60" t="s">
        <v>26</v>
      </c>
      <c r="AP3" s="60" t="s">
        <v>27</v>
      </c>
      <c r="AQ3" s="60" t="s">
        <v>28</v>
      </c>
      <c r="AR3" s="60" t="s">
        <v>29</v>
      </c>
      <c r="AS3" s="60" t="s">
        <v>196</v>
      </c>
      <c r="AT3" s="61" t="s">
        <v>197</v>
      </c>
      <c r="AU3" s="60" t="s">
        <v>30</v>
      </c>
      <c r="AV3" s="60" t="s">
        <v>31</v>
      </c>
      <c r="AW3" s="60" t="s">
        <v>32</v>
      </c>
      <c r="AX3" s="263"/>
      <c r="AY3" s="60" t="s">
        <v>33</v>
      </c>
      <c r="AZ3" s="60" t="s">
        <v>34</v>
      </c>
      <c r="BA3" s="60" t="s">
        <v>35</v>
      </c>
      <c r="BB3" s="25" t="s">
        <v>48</v>
      </c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</row>
    <row r="4" spans="1:69" ht="15" customHeight="1" thickBot="1" x14ac:dyDescent="0.3">
      <c r="A4" s="261"/>
      <c r="B4" s="58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8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268">
        <v>44</v>
      </c>
      <c r="AT4" s="269"/>
      <c r="AU4" s="58">
        <v>45</v>
      </c>
      <c r="AV4" s="58">
        <v>46</v>
      </c>
      <c r="AW4" s="58">
        <v>47</v>
      </c>
      <c r="AX4" s="58">
        <v>48</v>
      </c>
      <c r="AY4" s="58">
        <v>49</v>
      </c>
      <c r="AZ4" s="58">
        <v>50</v>
      </c>
      <c r="BA4" s="58">
        <v>51</v>
      </c>
      <c r="BB4" s="26">
        <v>52</v>
      </c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9" ht="15" customHeight="1" x14ac:dyDescent="0.25">
      <c r="A5" s="62" t="s">
        <v>49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 t="s">
        <v>51</v>
      </c>
      <c r="T5" s="64" t="s">
        <v>51</v>
      </c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5" t="s">
        <v>167</v>
      </c>
      <c r="AR5" s="65" t="s">
        <v>167</v>
      </c>
      <c r="AS5" s="270" t="s">
        <v>51</v>
      </c>
      <c r="AT5" s="271"/>
      <c r="AU5" s="64" t="s">
        <v>51</v>
      </c>
      <c r="AV5" s="64" t="s">
        <v>51</v>
      </c>
      <c r="AW5" s="64" t="s">
        <v>51</v>
      </c>
      <c r="AX5" s="64" t="s">
        <v>51</v>
      </c>
      <c r="AY5" s="64" t="s">
        <v>51</v>
      </c>
      <c r="AZ5" s="64" t="s">
        <v>51</v>
      </c>
      <c r="BA5" s="64" t="s">
        <v>51</v>
      </c>
      <c r="BB5" s="66" t="s">
        <v>51</v>
      </c>
      <c r="BC5" s="8"/>
      <c r="BD5" s="17"/>
      <c r="BE5" s="8"/>
      <c r="BF5" s="8"/>
      <c r="BG5" s="17"/>
      <c r="BH5" s="8"/>
      <c r="BI5" s="8"/>
      <c r="BJ5" s="17"/>
      <c r="BK5" s="8"/>
      <c r="BL5" s="8"/>
      <c r="BM5" s="17"/>
    </row>
    <row r="6" spans="1:69" ht="15" customHeight="1" thickBot="1" x14ac:dyDescent="0.3">
      <c r="A6" s="67" t="s">
        <v>269</v>
      </c>
      <c r="B6" s="18"/>
      <c r="C6" s="18"/>
      <c r="D6" s="18"/>
      <c r="E6" s="18"/>
      <c r="F6" s="18"/>
      <c r="G6" s="18"/>
      <c r="H6" s="18"/>
      <c r="I6" s="18"/>
      <c r="J6" s="32"/>
      <c r="K6" s="18"/>
      <c r="L6" s="18"/>
      <c r="M6" s="18"/>
      <c r="N6" s="18"/>
      <c r="O6" s="29" t="s">
        <v>52</v>
      </c>
      <c r="P6" s="19" t="s">
        <v>53</v>
      </c>
      <c r="Q6" s="19" t="s">
        <v>53</v>
      </c>
      <c r="R6" s="18" t="s">
        <v>267</v>
      </c>
      <c r="S6" s="27" t="s">
        <v>51</v>
      </c>
      <c r="T6" s="27" t="s">
        <v>51</v>
      </c>
      <c r="U6" s="18"/>
      <c r="V6" s="18"/>
      <c r="W6" s="18"/>
      <c r="X6" s="32"/>
      <c r="Y6" s="32"/>
      <c r="Z6" s="18"/>
      <c r="AA6" s="18"/>
      <c r="AB6" s="18"/>
      <c r="AC6" s="18"/>
      <c r="AD6" s="18"/>
      <c r="AE6" s="18"/>
      <c r="AF6" s="18"/>
      <c r="AG6" s="18"/>
      <c r="AH6" s="18"/>
      <c r="AI6" s="32"/>
      <c r="AJ6" s="32"/>
      <c r="AK6" s="32"/>
      <c r="AL6" s="18"/>
      <c r="AM6" s="18"/>
      <c r="AN6" s="18"/>
      <c r="AO6" s="29" t="s">
        <v>52</v>
      </c>
      <c r="AP6" s="19" t="s">
        <v>53</v>
      </c>
      <c r="AQ6" s="19" t="s">
        <v>53</v>
      </c>
      <c r="AR6" s="103" t="s">
        <v>167</v>
      </c>
      <c r="AS6" s="272" t="s">
        <v>51</v>
      </c>
      <c r="AT6" s="273"/>
      <c r="AU6" s="68" t="s">
        <v>51</v>
      </c>
      <c r="AV6" s="68" t="s">
        <v>51</v>
      </c>
      <c r="AW6" s="68" t="s">
        <v>51</v>
      </c>
      <c r="AX6" s="68" t="s">
        <v>51</v>
      </c>
      <c r="AY6" s="68" t="s">
        <v>51</v>
      </c>
      <c r="AZ6" s="68" t="s">
        <v>51</v>
      </c>
      <c r="BA6" s="68" t="s">
        <v>51</v>
      </c>
      <c r="BB6" s="214" t="s">
        <v>51</v>
      </c>
      <c r="BC6" s="213"/>
      <c r="BD6" s="17"/>
      <c r="BE6" s="8"/>
      <c r="BF6" s="8"/>
      <c r="BG6" s="17"/>
      <c r="BH6" s="216"/>
      <c r="BI6" s="8"/>
      <c r="BJ6" s="17"/>
      <c r="BK6" s="8"/>
      <c r="BL6" s="8"/>
      <c r="BM6" s="17"/>
    </row>
    <row r="7" spans="1:69" ht="15" customHeight="1" thickBot="1" x14ac:dyDescent="0.3">
      <c r="A7" s="69" t="s">
        <v>50</v>
      </c>
      <c r="B7" s="70"/>
      <c r="C7" s="70"/>
      <c r="D7" s="70"/>
      <c r="E7" s="70"/>
      <c r="F7" s="70"/>
      <c r="G7" s="70"/>
      <c r="H7" s="70"/>
      <c r="I7" s="70"/>
      <c r="J7" s="71"/>
      <c r="K7" s="71"/>
      <c r="L7" s="71"/>
      <c r="M7" s="71"/>
      <c r="N7" s="70"/>
      <c r="O7" s="72" t="s">
        <v>52</v>
      </c>
      <c r="P7" s="73" t="s">
        <v>53</v>
      </c>
      <c r="Q7" s="73" t="s">
        <v>53</v>
      </c>
      <c r="R7" s="212" t="s">
        <v>167</v>
      </c>
      <c r="S7" s="68" t="s">
        <v>51</v>
      </c>
      <c r="T7" s="68" t="s">
        <v>51</v>
      </c>
      <c r="U7" s="70"/>
      <c r="V7" s="70"/>
      <c r="W7" s="70"/>
      <c r="X7" s="70"/>
      <c r="Y7" s="70"/>
      <c r="Z7" s="71"/>
      <c r="AA7" s="70"/>
      <c r="AB7" s="70"/>
      <c r="AC7" s="70"/>
      <c r="AD7" s="70"/>
      <c r="AE7" s="74"/>
      <c r="AF7" s="74"/>
      <c r="AG7" s="72" t="s">
        <v>52</v>
      </c>
      <c r="AH7" s="99" t="s">
        <v>167</v>
      </c>
      <c r="AI7" s="101" t="s">
        <v>54</v>
      </c>
      <c r="AJ7" s="101" t="s">
        <v>54</v>
      </c>
      <c r="AK7" s="101" t="s">
        <v>54</v>
      </c>
      <c r="AL7" s="101" t="s">
        <v>54</v>
      </c>
      <c r="AM7" s="75" t="s">
        <v>55</v>
      </c>
      <c r="AN7" s="75" t="s">
        <v>55</v>
      </c>
      <c r="AO7" s="75" t="s">
        <v>55</v>
      </c>
      <c r="AP7" s="75" t="s">
        <v>55</v>
      </c>
      <c r="AQ7" s="76" t="s">
        <v>56</v>
      </c>
      <c r="AR7" s="76" t="s">
        <v>56</v>
      </c>
      <c r="AS7" s="77" t="s">
        <v>56</v>
      </c>
      <c r="AT7" s="78" t="s">
        <v>175</v>
      </c>
      <c r="AU7" s="79" t="s">
        <v>175</v>
      </c>
      <c r="AV7" s="79" t="s">
        <v>175</v>
      </c>
      <c r="AW7" s="79" t="s">
        <v>175</v>
      </c>
      <c r="AX7" s="79" t="s">
        <v>175</v>
      </c>
      <c r="AY7" s="79" t="s">
        <v>175</v>
      </c>
      <c r="AZ7" s="79" t="s">
        <v>175</v>
      </c>
      <c r="BA7" s="79" t="s">
        <v>175</v>
      </c>
      <c r="BB7" s="215" t="s">
        <v>175</v>
      </c>
      <c r="BC7" s="8"/>
      <c r="BD7" s="17"/>
      <c r="BE7" s="8"/>
      <c r="BF7" s="8"/>
      <c r="BG7" s="17"/>
      <c r="BH7" s="8"/>
      <c r="BI7" s="8"/>
      <c r="BJ7" s="17"/>
      <c r="BK7" s="8"/>
      <c r="BL7" s="8"/>
      <c r="BM7" s="17"/>
    </row>
    <row r="8" spans="1:69" ht="15" customHeight="1" x14ac:dyDescent="0.25">
      <c r="A8" s="17"/>
      <c r="B8" s="1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8"/>
      <c r="BD8" s="17"/>
      <c r="BE8" s="8"/>
      <c r="BF8" s="8"/>
      <c r="BG8" s="17"/>
      <c r="BH8" s="8"/>
      <c r="BI8" s="8"/>
      <c r="BJ8" s="17"/>
      <c r="BK8" s="8"/>
      <c r="BL8" s="8"/>
      <c r="BM8" s="17"/>
    </row>
    <row r="9" spans="1:69" ht="15" customHeight="1" x14ac:dyDescent="0.25">
      <c r="A9" s="264" t="s">
        <v>155</v>
      </c>
      <c r="B9" s="264"/>
      <c r="C9" s="264"/>
      <c r="D9" s="264"/>
      <c r="E9" s="264"/>
      <c r="F9" s="264"/>
      <c r="G9" s="59"/>
      <c r="H9" s="265" t="s">
        <v>156</v>
      </c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17"/>
      <c r="Y9" s="29" t="s">
        <v>52</v>
      </c>
      <c r="Z9" s="266" t="s">
        <v>157</v>
      </c>
      <c r="AA9" s="266"/>
      <c r="AB9" s="266"/>
      <c r="AC9" s="266"/>
      <c r="AD9" s="266"/>
      <c r="AE9" s="266"/>
      <c r="AF9" s="266"/>
      <c r="AG9" s="17"/>
      <c r="AH9" s="17"/>
      <c r="AI9" s="17"/>
      <c r="AJ9" s="17"/>
      <c r="AK9" s="17"/>
      <c r="AL9" s="17"/>
      <c r="AM9" s="17"/>
      <c r="AN9" s="17"/>
      <c r="AO9" s="23"/>
      <c r="AP9" s="17"/>
      <c r="AQ9" s="17"/>
      <c r="AR9" s="30" t="s">
        <v>55</v>
      </c>
      <c r="AS9" s="80"/>
      <c r="AT9" s="267" t="s">
        <v>158</v>
      </c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</row>
    <row r="10" spans="1:69" ht="1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23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81"/>
      <c r="AT10" s="81"/>
      <c r="AU10" s="81"/>
      <c r="AV10" s="81"/>
      <c r="AW10" s="81"/>
      <c r="AX10" s="81"/>
      <c r="AY10" s="81"/>
      <c r="AZ10" s="81"/>
      <c r="BA10" s="81"/>
      <c r="BB10" s="82"/>
      <c r="BC10" s="82"/>
      <c r="BD10" s="81"/>
      <c r="BE10" s="82"/>
      <c r="BF10" s="82"/>
      <c r="BG10" s="81"/>
      <c r="BH10" s="82"/>
      <c r="BI10" s="82"/>
      <c r="BJ10" s="81"/>
      <c r="BK10" s="82"/>
      <c r="BL10" s="82"/>
      <c r="BM10" s="81"/>
    </row>
    <row r="11" spans="1:69" ht="15" customHeight="1" x14ac:dyDescent="0.25">
      <c r="A11" s="17"/>
      <c r="B11" s="17"/>
      <c r="C11" s="17"/>
      <c r="D11" s="17"/>
      <c r="E11" s="17"/>
      <c r="F11" s="17"/>
      <c r="G11" s="28" t="s">
        <v>167</v>
      </c>
      <c r="H11" s="265" t="s">
        <v>159</v>
      </c>
      <c r="I11" s="265"/>
      <c r="J11" s="265"/>
      <c r="K11" s="265"/>
      <c r="L11" s="265"/>
      <c r="M11" s="265"/>
      <c r="N11" s="265"/>
      <c r="O11" s="265"/>
      <c r="P11" s="265"/>
      <c r="Q11" s="265"/>
      <c r="R11" s="17"/>
      <c r="S11" s="17"/>
      <c r="T11" s="17"/>
      <c r="U11" s="8"/>
      <c r="V11" s="17"/>
      <c r="W11" s="17"/>
      <c r="X11" s="17"/>
      <c r="Y11" s="19" t="s">
        <v>53</v>
      </c>
      <c r="Z11" s="265" t="s">
        <v>160</v>
      </c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17"/>
      <c r="AR11" s="20" t="s">
        <v>56</v>
      </c>
      <c r="AS11" s="80"/>
      <c r="AT11" s="267" t="s">
        <v>161</v>
      </c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82"/>
      <c r="BI11" s="82"/>
      <c r="BJ11" s="81"/>
      <c r="BK11" s="82"/>
      <c r="BL11" s="82"/>
      <c r="BM11" s="81"/>
      <c r="BN11" s="21"/>
      <c r="BO11" s="21"/>
      <c r="BP11" s="21"/>
      <c r="BQ11" s="21"/>
    </row>
    <row r="12" spans="1:69" ht="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81"/>
      <c r="AT12" s="81"/>
      <c r="AU12" s="81"/>
      <c r="AV12" s="81"/>
      <c r="AW12" s="81"/>
      <c r="AX12" s="81"/>
      <c r="AY12" s="81"/>
      <c r="AZ12" s="81"/>
      <c r="BA12" s="81"/>
      <c r="BB12" s="82"/>
      <c r="BC12" s="82"/>
      <c r="BD12" s="81"/>
      <c r="BE12" s="82"/>
      <c r="BF12" s="82"/>
      <c r="BG12" s="81"/>
      <c r="BH12" s="82"/>
      <c r="BI12" s="82"/>
      <c r="BJ12" s="81"/>
      <c r="BK12" s="82"/>
      <c r="BL12" s="82"/>
      <c r="BM12" s="81"/>
      <c r="BN12" s="21"/>
      <c r="BO12" s="21"/>
      <c r="BP12" s="21"/>
      <c r="BQ12" s="21"/>
    </row>
    <row r="13" spans="1:69" ht="15" customHeight="1" x14ac:dyDescent="0.25">
      <c r="A13" s="17"/>
      <c r="B13" s="17"/>
      <c r="C13" s="17"/>
      <c r="D13" s="17"/>
      <c r="E13" s="17"/>
      <c r="F13" s="17"/>
      <c r="G13" s="27" t="s">
        <v>51</v>
      </c>
      <c r="H13" s="265" t="s">
        <v>162</v>
      </c>
      <c r="I13" s="265"/>
      <c r="J13" s="265"/>
      <c r="K13" s="265"/>
      <c r="L13" s="265"/>
      <c r="M13" s="265"/>
      <c r="N13" s="265"/>
      <c r="O13" s="265"/>
      <c r="P13" s="265"/>
      <c r="Q13" s="265"/>
      <c r="R13" s="17"/>
      <c r="S13" s="17"/>
      <c r="T13" s="17"/>
      <c r="U13" s="8"/>
      <c r="V13" s="17"/>
      <c r="W13" s="17"/>
      <c r="X13" s="17"/>
      <c r="Y13" s="102" t="s">
        <v>54</v>
      </c>
      <c r="Z13" s="265" t="s">
        <v>163</v>
      </c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17"/>
      <c r="AR13" s="31" t="s">
        <v>154</v>
      </c>
      <c r="AS13" s="83"/>
      <c r="AT13" s="277" t="s">
        <v>164</v>
      </c>
      <c r="AU13" s="277"/>
      <c r="AV13" s="277"/>
      <c r="AW13" s="277"/>
      <c r="AX13" s="277"/>
      <c r="AY13" s="277"/>
      <c r="AZ13" s="277"/>
      <c r="BA13" s="277"/>
      <c r="BB13" s="277"/>
      <c r="BC13" s="277"/>
      <c r="BD13" s="81"/>
      <c r="BE13" s="82"/>
      <c r="BF13" s="82"/>
      <c r="BG13" s="81"/>
      <c r="BH13" s="82"/>
      <c r="BI13" s="82"/>
      <c r="BJ13" s="81"/>
      <c r="BK13" s="82"/>
      <c r="BL13" s="82"/>
      <c r="BM13" s="81"/>
      <c r="BN13" s="21"/>
      <c r="BO13" s="21"/>
      <c r="BP13" s="21"/>
      <c r="BQ13" s="21"/>
    </row>
    <row r="14" spans="1:69" ht="1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8"/>
      <c r="BC14" s="8"/>
      <c r="BD14" s="17"/>
      <c r="BE14" s="8"/>
      <c r="BF14" s="8"/>
      <c r="BG14" s="17"/>
      <c r="BH14" s="8"/>
      <c r="BI14" s="8"/>
      <c r="BJ14" s="17"/>
      <c r="BK14" s="8"/>
      <c r="BL14" s="8"/>
      <c r="BM14" s="17"/>
      <c r="BN14" s="21"/>
      <c r="BO14" s="21"/>
      <c r="BP14" s="21"/>
      <c r="BQ14" s="21"/>
    </row>
    <row r="15" spans="1:69" ht="15" customHeight="1" x14ac:dyDescent="0.25">
      <c r="A15" s="278" t="s">
        <v>188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8"/>
      <c r="BD15" s="17"/>
      <c r="BE15" s="8"/>
      <c r="BF15" s="8"/>
      <c r="BG15" s="17"/>
      <c r="BH15" s="8"/>
      <c r="BI15" s="8"/>
      <c r="BJ15" s="17"/>
      <c r="BK15" s="8"/>
      <c r="BL15" s="8"/>
      <c r="BM15" s="17"/>
      <c r="BN15" s="21"/>
      <c r="BO15" s="21"/>
      <c r="BP15" s="21"/>
      <c r="BQ15" s="21"/>
    </row>
    <row r="16" spans="1:69" ht="15" customHeight="1" x14ac:dyDescent="0.25">
      <c r="A16" s="260" t="s">
        <v>5</v>
      </c>
      <c r="B16" s="279" t="s">
        <v>57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 t="s">
        <v>58</v>
      </c>
      <c r="U16" s="279"/>
      <c r="V16" s="279"/>
      <c r="W16" s="279"/>
      <c r="X16" s="279"/>
      <c r="Y16" s="279"/>
      <c r="Z16" s="279"/>
      <c r="AA16" s="279"/>
      <c r="AB16" s="279"/>
      <c r="AC16" s="279" t="s">
        <v>59</v>
      </c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79"/>
      <c r="AV16" s="279"/>
      <c r="AW16" s="279"/>
      <c r="AX16" s="279"/>
      <c r="AY16" s="260" t="s">
        <v>60</v>
      </c>
      <c r="AZ16" s="260"/>
      <c r="BA16" s="260"/>
      <c r="BB16" s="260"/>
      <c r="BC16" s="260"/>
      <c r="BD16" s="260"/>
      <c r="BE16" s="279" t="s">
        <v>61</v>
      </c>
      <c r="BF16" s="279"/>
      <c r="BG16" s="279"/>
      <c r="BH16" s="279" t="s">
        <v>62</v>
      </c>
      <c r="BI16" s="279"/>
      <c r="BJ16" s="284"/>
      <c r="BK16" s="24"/>
      <c r="BL16" s="24"/>
      <c r="BM16" s="24"/>
      <c r="BN16" s="24"/>
      <c r="BO16" s="22"/>
      <c r="BP16" s="22"/>
      <c r="BQ16" s="22"/>
    </row>
    <row r="17" spans="1:69" ht="37.5" customHeight="1" x14ac:dyDescent="0.25">
      <c r="A17" s="260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 t="s">
        <v>63</v>
      </c>
      <c r="AD17" s="279"/>
      <c r="AE17" s="279"/>
      <c r="AF17" s="279"/>
      <c r="AG17" s="279"/>
      <c r="AH17" s="279"/>
      <c r="AI17" s="279"/>
      <c r="AJ17" s="279" t="s">
        <v>64</v>
      </c>
      <c r="AK17" s="279"/>
      <c r="AL17" s="279"/>
      <c r="AM17" s="279"/>
      <c r="AN17" s="279"/>
      <c r="AO17" s="279"/>
      <c r="AP17" s="279"/>
      <c r="AQ17" s="279" t="s">
        <v>65</v>
      </c>
      <c r="AR17" s="279"/>
      <c r="AS17" s="279"/>
      <c r="AT17" s="279"/>
      <c r="AU17" s="279"/>
      <c r="AV17" s="279"/>
      <c r="AW17" s="279"/>
      <c r="AX17" s="279"/>
      <c r="AY17" s="279" t="s">
        <v>165</v>
      </c>
      <c r="AZ17" s="279"/>
      <c r="BA17" s="279"/>
      <c r="BB17" s="279" t="s">
        <v>166</v>
      </c>
      <c r="BC17" s="279"/>
      <c r="BD17" s="279"/>
      <c r="BE17" s="279"/>
      <c r="BF17" s="279"/>
      <c r="BG17" s="279"/>
      <c r="BH17" s="279"/>
      <c r="BI17" s="279"/>
      <c r="BJ17" s="284"/>
      <c r="BK17" s="24"/>
      <c r="BL17" s="24"/>
      <c r="BM17" s="24"/>
      <c r="BN17" s="24"/>
      <c r="BO17" s="22"/>
      <c r="BP17" s="22"/>
      <c r="BQ17" s="22"/>
    </row>
    <row r="18" spans="1:69" ht="15" customHeight="1" x14ac:dyDescent="0.25">
      <c r="A18" s="260"/>
      <c r="B18" s="279" t="s">
        <v>62</v>
      </c>
      <c r="C18" s="279"/>
      <c r="D18" s="279"/>
      <c r="E18" s="279"/>
      <c r="F18" s="279"/>
      <c r="G18" s="279"/>
      <c r="H18" s="279" t="s">
        <v>66</v>
      </c>
      <c r="I18" s="279"/>
      <c r="J18" s="279"/>
      <c r="K18" s="279"/>
      <c r="L18" s="279"/>
      <c r="M18" s="279"/>
      <c r="N18" s="279" t="s">
        <v>67</v>
      </c>
      <c r="O18" s="279"/>
      <c r="P18" s="279"/>
      <c r="Q18" s="279"/>
      <c r="R18" s="279"/>
      <c r="S18" s="279"/>
      <c r="T18" s="279" t="s">
        <v>62</v>
      </c>
      <c r="U18" s="279"/>
      <c r="V18" s="279"/>
      <c r="W18" s="279" t="s">
        <v>66</v>
      </c>
      <c r="X18" s="279"/>
      <c r="Y18" s="279"/>
      <c r="Z18" s="279" t="s">
        <v>67</v>
      </c>
      <c r="AA18" s="279"/>
      <c r="AB18" s="279"/>
      <c r="AC18" s="279" t="s">
        <v>62</v>
      </c>
      <c r="AD18" s="279"/>
      <c r="AE18" s="279"/>
      <c r="AF18" s="279" t="s">
        <v>66</v>
      </c>
      <c r="AG18" s="279"/>
      <c r="AH18" s="279" t="s">
        <v>67</v>
      </c>
      <c r="AI18" s="279"/>
      <c r="AJ18" s="279" t="s">
        <v>62</v>
      </c>
      <c r="AK18" s="279"/>
      <c r="AL18" s="279"/>
      <c r="AM18" s="279" t="s">
        <v>66</v>
      </c>
      <c r="AN18" s="279"/>
      <c r="AO18" s="279" t="s">
        <v>67</v>
      </c>
      <c r="AP18" s="279"/>
      <c r="AQ18" s="279" t="s">
        <v>62</v>
      </c>
      <c r="AR18" s="279"/>
      <c r="AS18" s="279"/>
      <c r="AT18" s="279"/>
      <c r="AU18" s="279" t="s">
        <v>66</v>
      </c>
      <c r="AV18" s="279"/>
      <c r="AW18" s="279" t="s">
        <v>67</v>
      </c>
      <c r="AX18" s="279"/>
      <c r="AY18" s="279"/>
      <c r="AZ18" s="279"/>
      <c r="BA18" s="279"/>
      <c r="BB18" s="279"/>
      <c r="BC18" s="279"/>
      <c r="BD18" s="279"/>
      <c r="BE18" s="279"/>
      <c r="BF18" s="279"/>
      <c r="BG18" s="279"/>
      <c r="BH18" s="279"/>
      <c r="BI18" s="279"/>
      <c r="BJ18" s="284"/>
      <c r="BK18" s="24"/>
      <c r="BL18" s="24"/>
      <c r="BM18" s="24"/>
      <c r="BN18" s="24"/>
      <c r="BO18" s="22"/>
      <c r="BP18" s="22"/>
      <c r="BQ18" s="22"/>
    </row>
    <row r="19" spans="1:69" ht="15" customHeight="1" x14ac:dyDescent="0.25">
      <c r="A19" s="260"/>
      <c r="B19" s="280" t="s">
        <v>68</v>
      </c>
      <c r="C19" s="281"/>
      <c r="D19" s="282"/>
      <c r="E19" s="280" t="s">
        <v>169</v>
      </c>
      <c r="F19" s="281"/>
      <c r="G19" s="282"/>
      <c r="H19" s="280" t="s">
        <v>68</v>
      </c>
      <c r="I19" s="281"/>
      <c r="J19" s="282"/>
      <c r="K19" s="280" t="s">
        <v>169</v>
      </c>
      <c r="L19" s="281"/>
      <c r="M19" s="282"/>
      <c r="N19" s="280" t="s">
        <v>68</v>
      </c>
      <c r="O19" s="281"/>
      <c r="P19" s="282"/>
      <c r="Q19" s="280" t="s">
        <v>169</v>
      </c>
      <c r="R19" s="281"/>
      <c r="S19" s="282"/>
      <c r="T19" s="283" t="s">
        <v>68</v>
      </c>
      <c r="U19" s="283"/>
      <c r="V19" s="283"/>
      <c r="W19" s="283" t="s">
        <v>68</v>
      </c>
      <c r="X19" s="283"/>
      <c r="Y19" s="283"/>
      <c r="Z19" s="283" t="s">
        <v>68</v>
      </c>
      <c r="AA19" s="283"/>
      <c r="AB19" s="283"/>
      <c r="AC19" s="283" t="s">
        <v>68</v>
      </c>
      <c r="AD19" s="283"/>
      <c r="AE19" s="283"/>
      <c r="AF19" s="283" t="s">
        <v>68</v>
      </c>
      <c r="AG19" s="283"/>
      <c r="AH19" s="283" t="s">
        <v>68</v>
      </c>
      <c r="AI19" s="283"/>
      <c r="AJ19" s="283" t="s">
        <v>68</v>
      </c>
      <c r="AK19" s="283"/>
      <c r="AL19" s="283"/>
      <c r="AM19" s="283" t="s">
        <v>68</v>
      </c>
      <c r="AN19" s="283"/>
      <c r="AO19" s="283" t="s">
        <v>68</v>
      </c>
      <c r="AP19" s="283"/>
      <c r="AQ19" s="283" t="s">
        <v>68</v>
      </c>
      <c r="AR19" s="283"/>
      <c r="AS19" s="283"/>
      <c r="AT19" s="283"/>
      <c r="AU19" s="283" t="s">
        <v>68</v>
      </c>
      <c r="AV19" s="283"/>
      <c r="AW19" s="283" t="s">
        <v>68</v>
      </c>
      <c r="AX19" s="283"/>
      <c r="AY19" s="283" t="s">
        <v>68</v>
      </c>
      <c r="AZ19" s="283"/>
      <c r="BA19" s="283"/>
      <c r="BB19" s="283" t="s">
        <v>68</v>
      </c>
      <c r="BC19" s="283"/>
      <c r="BD19" s="283"/>
      <c r="BE19" s="283" t="s">
        <v>68</v>
      </c>
      <c r="BF19" s="283"/>
      <c r="BG19" s="283"/>
      <c r="BH19" s="283" t="s">
        <v>68</v>
      </c>
      <c r="BI19" s="283"/>
      <c r="BJ19" s="285"/>
      <c r="BK19" s="24"/>
      <c r="BL19" s="24"/>
      <c r="BM19" s="24"/>
      <c r="BN19" s="24"/>
      <c r="BO19" s="22"/>
      <c r="BP19" s="22"/>
      <c r="BQ19" s="22"/>
    </row>
    <row r="20" spans="1:69" s="100" customFormat="1" ht="15" customHeight="1" x14ac:dyDescent="0.25">
      <c r="A20" s="97" t="s">
        <v>49</v>
      </c>
      <c r="B20" s="274">
        <f>H20+N20</f>
        <v>39</v>
      </c>
      <c r="C20" s="275"/>
      <c r="D20" s="276"/>
      <c r="E20" s="274">
        <f>K20+Q20</f>
        <v>1404</v>
      </c>
      <c r="F20" s="275"/>
      <c r="G20" s="276"/>
      <c r="H20" s="274">
        <v>17</v>
      </c>
      <c r="I20" s="275"/>
      <c r="J20" s="276"/>
      <c r="K20" s="274">
        <f>H20*36</f>
        <v>612</v>
      </c>
      <c r="L20" s="275"/>
      <c r="M20" s="276"/>
      <c r="N20" s="274">
        <v>22</v>
      </c>
      <c r="O20" s="275"/>
      <c r="P20" s="276"/>
      <c r="Q20" s="274">
        <f>N20*36</f>
        <v>792</v>
      </c>
      <c r="R20" s="275"/>
      <c r="S20" s="276"/>
      <c r="T20" s="262">
        <f>W20+Z20</f>
        <v>2</v>
      </c>
      <c r="U20" s="262"/>
      <c r="V20" s="262"/>
      <c r="W20" s="262"/>
      <c r="X20" s="262"/>
      <c r="Y20" s="262"/>
      <c r="Z20" s="262">
        <v>2</v>
      </c>
      <c r="AA20" s="262"/>
      <c r="AB20" s="262"/>
      <c r="AC20" s="262">
        <f>AF20+AH20</f>
        <v>0</v>
      </c>
      <c r="AD20" s="262"/>
      <c r="AE20" s="262"/>
      <c r="AF20" s="262"/>
      <c r="AG20" s="262"/>
      <c r="AH20" s="262"/>
      <c r="AI20" s="262"/>
      <c r="AJ20" s="262">
        <f>AM20+AO20</f>
        <v>0</v>
      </c>
      <c r="AK20" s="262"/>
      <c r="AL20" s="262"/>
      <c r="AM20" s="262"/>
      <c r="AN20" s="262"/>
      <c r="AO20" s="262"/>
      <c r="AP20" s="262"/>
      <c r="AQ20" s="262">
        <f>AU20+AW20</f>
        <v>0</v>
      </c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>
        <v>11</v>
      </c>
      <c r="BF20" s="262"/>
      <c r="BG20" s="262"/>
      <c r="BH20" s="262">
        <f>B20+T20+AC20+AJ20+AQ20+AY20+BB20+BE20</f>
        <v>52</v>
      </c>
      <c r="BI20" s="262"/>
      <c r="BJ20" s="286"/>
      <c r="BK20" s="22"/>
      <c r="BL20" s="22"/>
      <c r="BM20" s="22"/>
      <c r="BN20" s="22"/>
      <c r="BO20" s="22"/>
      <c r="BP20" s="22"/>
      <c r="BQ20" s="22"/>
    </row>
    <row r="21" spans="1:69" s="100" customFormat="1" ht="15" customHeight="1" x14ac:dyDescent="0.25">
      <c r="A21" s="98" t="s">
        <v>269</v>
      </c>
      <c r="B21" s="274">
        <f>H21+N21</f>
        <v>34</v>
      </c>
      <c r="C21" s="275"/>
      <c r="D21" s="276"/>
      <c r="E21" s="274">
        <f>K21+Q21</f>
        <v>1224</v>
      </c>
      <c r="F21" s="275"/>
      <c r="G21" s="276"/>
      <c r="H21" s="268">
        <v>14</v>
      </c>
      <c r="I21" s="287"/>
      <c r="J21" s="269"/>
      <c r="K21" s="274">
        <f>H21*36</f>
        <v>504</v>
      </c>
      <c r="L21" s="275"/>
      <c r="M21" s="276"/>
      <c r="N21" s="268">
        <v>20</v>
      </c>
      <c r="O21" s="287"/>
      <c r="P21" s="269"/>
      <c r="Q21" s="274">
        <f>N21*36</f>
        <v>720</v>
      </c>
      <c r="R21" s="275"/>
      <c r="S21" s="276"/>
      <c r="T21" s="262">
        <f>W21+Z21</f>
        <v>1</v>
      </c>
      <c r="U21" s="262"/>
      <c r="V21" s="262"/>
      <c r="W21" s="288"/>
      <c r="X21" s="288"/>
      <c r="Y21" s="288"/>
      <c r="Z21" s="288">
        <v>1</v>
      </c>
      <c r="AA21" s="288"/>
      <c r="AB21" s="288"/>
      <c r="AC21" s="262">
        <f>AF21+AH21</f>
        <v>2</v>
      </c>
      <c r="AD21" s="262"/>
      <c r="AE21" s="262"/>
      <c r="AF21" s="288">
        <v>1</v>
      </c>
      <c r="AG21" s="288"/>
      <c r="AH21" s="274">
        <v>1</v>
      </c>
      <c r="AI21" s="276"/>
      <c r="AJ21" s="262">
        <f>AM21+AO21</f>
        <v>4</v>
      </c>
      <c r="AK21" s="262"/>
      <c r="AL21" s="262"/>
      <c r="AM21" s="268">
        <v>2</v>
      </c>
      <c r="AN21" s="269"/>
      <c r="AO21" s="268">
        <v>2</v>
      </c>
      <c r="AP21" s="269"/>
      <c r="AQ21" s="262">
        <f>AU21+AW21</f>
        <v>0</v>
      </c>
      <c r="AR21" s="262"/>
      <c r="AS21" s="262"/>
      <c r="AT21" s="262"/>
      <c r="AU21" s="268"/>
      <c r="AV21" s="269"/>
      <c r="AW21" s="268"/>
      <c r="AX21" s="269"/>
      <c r="AY21" s="268"/>
      <c r="AZ21" s="287"/>
      <c r="BA21" s="269"/>
      <c r="BB21" s="268"/>
      <c r="BC21" s="287"/>
      <c r="BD21" s="269"/>
      <c r="BE21" s="268">
        <v>11</v>
      </c>
      <c r="BF21" s="287"/>
      <c r="BG21" s="269"/>
      <c r="BH21" s="262">
        <f>B21+T21+AC21+AJ21+AQ21+AY21+BB21+BE21</f>
        <v>52</v>
      </c>
      <c r="BI21" s="262"/>
      <c r="BJ21" s="286"/>
      <c r="BK21" s="22"/>
      <c r="BL21" s="22"/>
      <c r="BM21" s="22"/>
      <c r="BN21" s="22"/>
      <c r="BO21" s="22"/>
      <c r="BP21" s="22"/>
      <c r="BQ21" s="22"/>
    </row>
    <row r="22" spans="1:69" s="100" customFormat="1" ht="15" customHeight="1" x14ac:dyDescent="0.25">
      <c r="A22" s="98" t="s">
        <v>50</v>
      </c>
      <c r="B22" s="274">
        <f>H22+N22</f>
        <v>25</v>
      </c>
      <c r="C22" s="275"/>
      <c r="D22" s="276"/>
      <c r="E22" s="274">
        <f>K22+Q22</f>
        <v>900</v>
      </c>
      <c r="F22" s="275"/>
      <c r="G22" s="276"/>
      <c r="H22" s="268">
        <v>13</v>
      </c>
      <c r="I22" s="287"/>
      <c r="J22" s="269"/>
      <c r="K22" s="274">
        <f>H22*36</f>
        <v>468</v>
      </c>
      <c r="L22" s="275"/>
      <c r="M22" s="276"/>
      <c r="N22" s="268">
        <v>12</v>
      </c>
      <c r="O22" s="287"/>
      <c r="P22" s="269"/>
      <c r="Q22" s="274">
        <f>N22*36</f>
        <v>432</v>
      </c>
      <c r="R22" s="275"/>
      <c r="S22" s="276"/>
      <c r="T22" s="262">
        <f>W22+Z22</f>
        <v>2</v>
      </c>
      <c r="U22" s="262"/>
      <c r="V22" s="262"/>
      <c r="W22" s="288">
        <v>1</v>
      </c>
      <c r="X22" s="288"/>
      <c r="Y22" s="288"/>
      <c r="Z22" s="288">
        <v>1</v>
      </c>
      <c r="AA22" s="288"/>
      <c r="AB22" s="288"/>
      <c r="AC22" s="262">
        <f>AF22+AH22</f>
        <v>2</v>
      </c>
      <c r="AD22" s="262"/>
      <c r="AE22" s="262"/>
      <c r="AF22" s="288">
        <v>1</v>
      </c>
      <c r="AG22" s="288"/>
      <c r="AH22" s="288">
        <v>1</v>
      </c>
      <c r="AI22" s="288"/>
      <c r="AJ22" s="262">
        <f>AM22+AO22</f>
        <v>2</v>
      </c>
      <c r="AK22" s="262"/>
      <c r="AL22" s="262"/>
      <c r="AM22" s="268">
        <v>2</v>
      </c>
      <c r="AN22" s="269"/>
      <c r="AO22" s="268"/>
      <c r="AP22" s="269"/>
      <c r="AQ22" s="262">
        <f>AU22+AW22</f>
        <v>4</v>
      </c>
      <c r="AR22" s="262"/>
      <c r="AS22" s="262"/>
      <c r="AT22" s="262"/>
      <c r="AU22" s="268"/>
      <c r="AV22" s="269"/>
      <c r="AW22" s="268">
        <v>4</v>
      </c>
      <c r="AX22" s="269"/>
      <c r="AY22" s="268">
        <v>4</v>
      </c>
      <c r="AZ22" s="287"/>
      <c r="BA22" s="269"/>
      <c r="BB22" s="268">
        <v>2</v>
      </c>
      <c r="BC22" s="287"/>
      <c r="BD22" s="269"/>
      <c r="BE22" s="268">
        <v>2</v>
      </c>
      <c r="BF22" s="287"/>
      <c r="BG22" s="269"/>
      <c r="BH22" s="262">
        <f>B22+T22+AC22+AJ22+AQ22+AY22+BB22+BE22</f>
        <v>43</v>
      </c>
      <c r="BI22" s="262"/>
      <c r="BJ22" s="286"/>
      <c r="BK22" s="22"/>
      <c r="BL22" s="22"/>
      <c r="BM22" s="22"/>
      <c r="BN22" s="22"/>
      <c r="BO22" s="22"/>
      <c r="BP22" s="22"/>
      <c r="BQ22" s="22"/>
    </row>
    <row r="23" spans="1:69" s="34" customFormat="1" ht="15" customHeight="1" x14ac:dyDescent="0.15">
      <c r="A23" s="33" t="s">
        <v>62</v>
      </c>
      <c r="B23" s="289">
        <f>SUM(B20:D22)</f>
        <v>98</v>
      </c>
      <c r="C23" s="289"/>
      <c r="D23" s="289"/>
      <c r="E23" s="289">
        <f>SUM(E20:G22)</f>
        <v>3528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>
        <f>SUM(T20:V22)</f>
        <v>5</v>
      </c>
      <c r="U23" s="289"/>
      <c r="V23" s="289"/>
      <c r="W23" s="289"/>
      <c r="X23" s="289"/>
      <c r="Y23" s="289"/>
      <c r="Z23" s="289"/>
      <c r="AA23" s="289"/>
      <c r="AB23" s="289"/>
      <c r="AC23" s="289">
        <f>SUM(AC20:AE22)</f>
        <v>4</v>
      </c>
      <c r="AD23" s="289"/>
      <c r="AE23" s="289"/>
      <c r="AF23" s="289"/>
      <c r="AG23" s="289"/>
      <c r="AH23" s="289"/>
      <c r="AI23" s="289"/>
      <c r="AJ23" s="289">
        <f>SUM(AJ20:AL22)</f>
        <v>6</v>
      </c>
      <c r="AK23" s="289"/>
      <c r="AL23" s="289"/>
      <c r="AM23" s="289"/>
      <c r="AN23" s="289"/>
      <c r="AO23" s="289"/>
      <c r="AP23" s="289"/>
      <c r="AQ23" s="289">
        <f>SUM(AQ20:AT22)</f>
        <v>4</v>
      </c>
      <c r="AR23" s="289"/>
      <c r="AS23" s="289"/>
      <c r="AT23" s="289"/>
      <c r="AU23" s="289"/>
      <c r="AV23" s="289"/>
      <c r="AW23" s="289"/>
      <c r="AX23" s="289"/>
      <c r="AY23" s="289">
        <f>SUM(AY20:BA22)</f>
        <v>4</v>
      </c>
      <c r="AZ23" s="289"/>
      <c r="BA23" s="289"/>
      <c r="BB23" s="289">
        <f>SUM(BB20:BD22)</f>
        <v>2</v>
      </c>
      <c r="BC23" s="289"/>
      <c r="BD23" s="289"/>
      <c r="BE23" s="289">
        <f>SUM(BE20:BG22)</f>
        <v>24</v>
      </c>
      <c r="BF23" s="289"/>
      <c r="BG23" s="289"/>
      <c r="BH23" s="289">
        <f>SUM(BH20:BJ22)</f>
        <v>147</v>
      </c>
      <c r="BI23" s="289"/>
      <c r="BJ23" s="289"/>
    </row>
    <row r="26" spans="1:69" ht="15" customHeight="1" x14ac:dyDescent="0.3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</row>
    <row r="27" spans="1:69" ht="15" x14ac:dyDescent="0.25"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1"/>
      <c r="U27" s="41"/>
      <c r="V27" s="41"/>
      <c r="W27" s="41"/>
      <c r="X27" s="41"/>
    </row>
    <row r="28" spans="1:69" ht="13.5" customHeight="1" x14ac:dyDescent="0.25"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41"/>
      <c r="U28" s="41"/>
      <c r="V28" s="41"/>
      <c r="W28" s="41"/>
      <c r="X28" s="41"/>
    </row>
    <row r="29" spans="1:69" ht="13.5" customHeight="1" x14ac:dyDescent="0.25"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1"/>
      <c r="U29" s="41"/>
      <c r="V29" s="41"/>
      <c r="W29" s="41"/>
      <c r="X29" s="41"/>
    </row>
    <row r="30" spans="1:69" ht="13.5" customHeight="1" x14ac:dyDescent="0.25"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41"/>
      <c r="U30" s="41"/>
      <c r="V30" s="41"/>
      <c r="W30" s="41"/>
      <c r="X30" s="41"/>
    </row>
    <row r="31" spans="1:69" ht="13.5" customHeight="1" x14ac:dyDescent="0.25"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41"/>
      <c r="U31" s="41"/>
      <c r="V31" s="41"/>
      <c r="W31" s="41"/>
      <c r="X31" s="41"/>
    </row>
  </sheetData>
  <sheetProtection selectLockedCells="1" selectUnlockedCells="1"/>
  <mergeCells count="166">
    <mergeCell ref="B23:D23"/>
    <mergeCell ref="E23:G23"/>
    <mergeCell ref="BB23:BD23"/>
    <mergeCell ref="BE23:BG23"/>
    <mergeCell ref="BH23:BJ23"/>
    <mergeCell ref="AC23:AE23"/>
    <mergeCell ref="AF23:AI23"/>
    <mergeCell ref="AJ23:AL23"/>
    <mergeCell ref="AM23:AP23"/>
    <mergeCell ref="AQ23:AT23"/>
    <mergeCell ref="AU23:AX23"/>
    <mergeCell ref="AU22:AV22"/>
    <mergeCell ref="Q22:S22"/>
    <mergeCell ref="T22:V22"/>
    <mergeCell ref="W22:Y22"/>
    <mergeCell ref="Z22:AB22"/>
    <mergeCell ref="AC22:AE22"/>
    <mergeCell ref="AF22:AG22"/>
    <mergeCell ref="AY23:BA23"/>
    <mergeCell ref="H23:S23"/>
    <mergeCell ref="T23:V23"/>
    <mergeCell ref="W23:AB23"/>
    <mergeCell ref="AH22:AI22"/>
    <mergeCell ref="AJ22:AL22"/>
    <mergeCell ref="AM22:AN22"/>
    <mergeCell ref="AO22:AP22"/>
    <mergeCell ref="BH21:BJ21"/>
    <mergeCell ref="B22:D22"/>
    <mergeCell ref="E22:G22"/>
    <mergeCell ref="H22:J22"/>
    <mergeCell ref="K22:M22"/>
    <mergeCell ref="N22:P22"/>
    <mergeCell ref="AH21:AI21"/>
    <mergeCell ref="AJ21:AL21"/>
    <mergeCell ref="AM21:AN21"/>
    <mergeCell ref="AO21:AP21"/>
    <mergeCell ref="AQ21:AT21"/>
    <mergeCell ref="AU21:AV21"/>
    <mergeCell ref="Q21:S21"/>
    <mergeCell ref="T21:V21"/>
    <mergeCell ref="W21:Y21"/>
    <mergeCell ref="Z21:AB21"/>
    <mergeCell ref="AC21:AE21"/>
    <mergeCell ref="AF21:AG21"/>
    <mergeCell ref="AW22:AX22"/>
    <mergeCell ref="AY22:BA22"/>
    <mergeCell ref="BB22:BD22"/>
    <mergeCell ref="BE22:BG22"/>
    <mergeCell ref="BH22:BJ22"/>
    <mergeCell ref="AQ22:AT22"/>
    <mergeCell ref="B21:D21"/>
    <mergeCell ref="E21:G21"/>
    <mergeCell ref="H21:J21"/>
    <mergeCell ref="K21:M21"/>
    <mergeCell ref="N21:P21"/>
    <mergeCell ref="AW21:AX21"/>
    <mergeCell ref="AY21:BA21"/>
    <mergeCell ref="BB21:BD21"/>
    <mergeCell ref="BE21:BG21"/>
    <mergeCell ref="AH20:AI20"/>
    <mergeCell ref="AJ20:AL20"/>
    <mergeCell ref="AM20:AN20"/>
    <mergeCell ref="AO20:AP20"/>
    <mergeCell ref="AQ20:AT20"/>
    <mergeCell ref="AU20:AV20"/>
    <mergeCell ref="Q20:S20"/>
    <mergeCell ref="T20:V20"/>
    <mergeCell ref="W20:Y20"/>
    <mergeCell ref="Z20:AB20"/>
    <mergeCell ref="AC20:AE20"/>
    <mergeCell ref="AF20:AG20"/>
    <mergeCell ref="BE19:BG19"/>
    <mergeCell ref="BH19:BJ19"/>
    <mergeCell ref="B20:D20"/>
    <mergeCell ref="E20:G20"/>
    <mergeCell ref="H20:J20"/>
    <mergeCell ref="K20:M20"/>
    <mergeCell ref="N20:P20"/>
    <mergeCell ref="AH19:AI19"/>
    <mergeCell ref="AJ19:AL19"/>
    <mergeCell ref="AM19:AN19"/>
    <mergeCell ref="AO19:AP19"/>
    <mergeCell ref="AQ19:AT19"/>
    <mergeCell ref="AU19:AV19"/>
    <mergeCell ref="Q19:S19"/>
    <mergeCell ref="T19:V19"/>
    <mergeCell ref="W19:Y19"/>
    <mergeCell ref="Z19:AB19"/>
    <mergeCell ref="AC19:AE19"/>
    <mergeCell ref="AF19:AG19"/>
    <mergeCell ref="AW20:AX20"/>
    <mergeCell ref="AY20:BA20"/>
    <mergeCell ref="BB20:BD20"/>
    <mergeCell ref="BE20:BG20"/>
    <mergeCell ref="BH20:BJ20"/>
    <mergeCell ref="BE16:BG18"/>
    <mergeCell ref="BH16:BJ18"/>
    <mergeCell ref="AC17:AI17"/>
    <mergeCell ref="AJ17:AP17"/>
    <mergeCell ref="AQ17:AX17"/>
    <mergeCell ref="AY17:BA18"/>
    <mergeCell ref="BB17:BD18"/>
    <mergeCell ref="AF18:AG18"/>
    <mergeCell ref="AH18:AI18"/>
    <mergeCell ref="AJ18:AL18"/>
    <mergeCell ref="AM18:AN18"/>
    <mergeCell ref="AO18:AP18"/>
    <mergeCell ref="AQ18:AT18"/>
    <mergeCell ref="AU18:AV18"/>
    <mergeCell ref="AW18:AX18"/>
    <mergeCell ref="AC18:AE18"/>
    <mergeCell ref="H13:Q13"/>
    <mergeCell ref="Z13:AP13"/>
    <mergeCell ref="AT13:BC13"/>
    <mergeCell ref="A15:BB15"/>
    <mergeCell ref="A16:A19"/>
    <mergeCell ref="B16:S17"/>
    <mergeCell ref="T16:AB17"/>
    <mergeCell ref="AC16:AX16"/>
    <mergeCell ref="AY16:BD16"/>
    <mergeCell ref="B18:G18"/>
    <mergeCell ref="B19:D19"/>
    <mergeCell ref="E19:G19"/>
    <mergeCell ref="H19:J19"/>
    <mergeCell ref="K19:M19"/>
    <mergeCell ref="N19:P19"/>
    <mergeCell ref="H18:M18"/>
    <mergeCell ref="N18:S18"/>
    <mergeCell ref="T18:V18"/>
    <mergeCell ref="W18:Y18"/>
    <mergeCell ref="Z18:AB18"/>
    <mergeCell ref="AW19:AX19"/>
    <mergeCell ref="AY19:BA19"/>
    <mergeCell ref="BB19:BD19"/>
    <mergeCell ref="Z9:AF9"/>
    <mergeCell ref="AT9:BM9"/>
    <mergeCell ref="H11:Q11"/>
    <mergeCell ref="Z11:AP11"/>
    <mergeCell ref="AT11:BG11"/>
    <mergeCell ref="AX2:AX3"/>
    <mergeCell ref="AY2:BB2"/>
    <mergeCell ref="AS4:AT4"/>
    <mergeCell ref="AS5:AT5"/>
    <mergeCell ref="AS6:AT6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AB2:AE2"/>
    <mergeCell ref="A1:Q1"/>
    <mergeCell ref="A2:A4"/>
    <mergeCell ref="B2:E2"/>
    <mergeCell ref="F2:F3"/>
    <mergeCell ref="G2:I2"/>
    <mergeCell ref="J2:J3"/>
    <mergeCell ref="K2:M2"/>
    <mergeCell ref="O2:R2"/>
    <mergeCell ref="A9:F9"/>
    <mergeCell ref="H9:W9"/>
  </mergeCells>
  <printOptions horizontalCentered="1"/>
  <pageMargins left="0.55118110236220474" right="0.74803149606299213" top="0.78740157480314965" bottom="0.19685039370078741" header="0" footer="0"/>
  <pageSetup paperSize="9" scale="7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N119"/>
  <sheetViews>
    <sheetView tabSelected="1" zoomScale="90" zoomScaleNormal="90" zoomScaleSheetLayoutView="100" workbookViewId="0">
      <selection activeCell="B29" sqref="B29"/>
    </sheetView>
  </sheetViews>
  <sheetFormatPr defaultRowHeight="15" x14ac:dyDescent="0.25"/>
  <cols>
    <col min="1" max="1" width="11.42578125" style="9" customWidth="1"/>
    <col min="2" max="2" width="51.140625" style="9" customWidth="1"/>
    <col min="3" max="6" width="5.7109375" style="9" customWidth="1"/>
    <col min="7" max="9" width="5.140625" style="9" customWidth="1"/>
    <col min="10" max="18" width="9.140625" style="9" customWidth="1"/>
    <col min="19" max="19" width="8.42578125" style="9" customWidth="1"/>
    <col min="20" max="20" width="11.140625" style="9" customWidth="1"/>
    <col min="21" max="21" width="8.42578125" style="9" customWidth="1"/>
    <col min="22" max="22" width="9.85546875" style="9" customWidth="1"/>
    <col min="23" max="23" width="8.42578125" style="9" customWidth="1"/>
    <col min="24" max="24" width="9.85546875" style="9" customWidth="1"/>
    <col min="25" max="25" width="8.42578125" style="9" customWidth="1"/>
    <col min="26" max="26" width="9.85546875" style="9" customWidth="1"/>
    <col min="27" max="27" width="8.42578125" style="9" customWidth="1"/>
    <col min="28" max="28" width="9.85546875" style="9" customWidth="1"/>
    <col min="29" max="29" width="8.42578125" style="9" customWidth="1"/>
    <col min="30" max="30" width="9.85546875" style="9" customWidth="1"/>
    <col min="31" max="16384" width="9.140625" style="9"/>
  </cols>
  <sheetData>
    <row r="1" spans="1:404" ht="36.75" customHeight="1" x14ac:dyDescent="0.25">
      <c r="A1" s="322" t="s">
        <v>69</v>
      </c>
      <c r="B1" s="310" t="s">
        <v>70</v>
      </c>
      <c r="C1" s="324" t="s">
        <v>212</v>
      </c>
      <c r="D1" s="325"/>
      <c r="E1" s="330" t="s">
        <v>213</v>
      </c>
      <c r="F1" s="331"/>
      <c r="G1" s="336" t="s">
        <v>71</v>
      </c>
      <c r="H1" s="337"/>
      <c r="I1" s="337"/>
      <c r="J1" s="318" t="s">
        <v>72</v>
      </c>
      <c r="K1" s="310" t="s">
        <v>73</v>
      </c>
      <c r="L1" s="311"/>
      <c r="M1" s="311"/>
      <c r="N1" s="311"/>
      <c r="O1" s="311"/>
      <c r="P1" s="311"/>
      <c r="Q1" s="311"/>
      <c r="R1" s="311"/>
      <c r="S1" s="311" t="s">
        <v>74</v>
      </c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</row>
    <row r="2" spans="1:404" ht="15" customHeight="1" x14ac:dyDescent="0.25">
      <c r="A2" s="323"/>
      <c r="B2" s="315"/>
      <c r="C2" s="326"/>
      <c r="D2" s="327"/>
      <c r="E2" s="332"/>
      <c r="F2" s="333"/>
      <c r="G2" s="312" t="s">
        <v>75</v>
      </c>
      <c r="H2" s="313" t="s">
        <v>76</v>
      </c>
      <c r="I2" s="313" t="s">
        <v>77</v>
      </c>
      <c r="J2" s="314"/>
      <c r="K2" s="314" t="s">
        <v>141</v>
      </c>
      <c r="L2" s="305" t="s">
        <v>214</v>
      </c>
      <c r="M2" s="305"/>
      <c r="N2" s="305"/>
      <c r="O2" s="305"/>
      <c r="P2" s="305"/>
      <c r="Q2" s="305"/>
      <c r="R2" s="305"/>
      <c r="S2" s="315" t="s">
        <v>78</v>
      </c>
      <c r="T2" s="316"/>
      <c r="U2" s="316"/>
      <c r="V2" s="317"/>
      <c r="W2" s="315" t="s">
        <v>79</v>
      </c>
      <c r="X2" s="316"/>
      <c r="Y2" s="316"/>
      <c r="Z2" s="317"/>
      <c r="AA2" s="315" t="s">
        <v>80</v>
      </c>
      <c r="AB2" s="316"/>
      <c r="AC2" s="316"/>
      <c r="AD2" s="317"/>
    </row>
    <row r="3" spans="1:404" ht="15" customHeight="1" x14ac:dyDescent="0.25">
      <c r="A3" s="323"/>
      <c r="B3" s="315"/>
      <c r="C3" s="328"/>
      <c r="D3" s="329"/>
      <c r="E3" s="334"/>
      <c r="F3" s="335"/>
      <c r="G3" s="312"/>
      <c r="H3" s="313"/>
      <c r="I3" s="313"/>
      <c r="J3" s="314"/>
      <c r="K3" s="314"/>
      <c r="L3" s="305" t="s">
        <v>215</v>
      </c>
      <c r="M3" s="305"/>
      <c r="N3" s="305"/>
      <c r="O3" s="305"/>
      <c r="P3" s="306" t="s">
        <v>81</v>
      </c>
      <c r="Q3" s="306" t="s">
        <v>216</v>
      </c>
      <c r="R3" s="307" t="s">
        <v>89</v>
      </c>
      <c r="S3" s="306" t="s">
        <v>82</v>
      </c>
      <c r="T3" s="306"/>
      <c r="U3" s="300" t="s">
        <v>83</v>
      </c>
      <c r="V3" s="301"/>
      <c r="W3" s="300" t="s">
        <v>84</v>
      </c>
      <c r="X3" s="301"/>
      <c r="Y3" s="300" t="s">
        <v>85</v>
      </c>
      <c r="Z3" s="301"/>
      <c r="AA3" s="300" t="s">
        <v>217</v>
      </c>
      <c r="AB3" s="301"/>
      <c r="AC3" s="300" t="s">
        <v>86</v>
      </c>
      <c r="AD3" s="301"/>
    </row>
    <row r="4" spans="1:404" ht="41.25" customHeight="1" x14ac:dyDescent="0.25">
      <c r="A4" s="323"/>
      <c r="B4" s="315"/>
      <c r="C4" s="338" t="s">
        <v>198</v>
      </c>
      <c r="D4" s="341" t="s">
        <v>199</v>
      </c>
      <c r="E4" s="341" t="s">
        <v>198</v>
      </c>
      <c r="F4" s="344" t="s">
        <v>199</v>
      </c>
      <c r="G4" s="312"/>
      <c r="H4" s="313"/>
      <c r="I4" s="313"/>
      <c r="J4" s="314"/>
      <c r="K4" s="314"/>
      <c r="L4" s="306" t="s">
        <v>87</v>
      </c>
      <c r="M4" s="315" t="s">
        <v>88</v>
      </c>
      <c r="N4" s="317"/>
      <c r="O4" s="319" t="s">
        <v>58</v>
      </c>
      <c r="P4" s="306"/>
      <c r="Q4" s="306"/>
      <c r="R4" s="308"/>
      <c r="S4" s="306"/>
      <c r="T4" s="306"/>
      <c r="U4" s="302"/>
      <c r="V4" s="303"/>
      <c r="W4" s="302"/>
      <c r="X4" s="303"/>
      <c r="Y4" s="302"/>
      <c r="Z4" s="303"/>
      <c r="AA4" s="302"/>
      <c r="AB4" s="303"/>
      <c r="AC4" s="302"/>
      <c r="AD4" s="303"/>
    </row>
    <row r="5" spans="1:404" ht="48.75" customHeight="1" x14ac:dyDescent="0.25">
      <c r="A5" s="323"/>
      <c r="B5" s="315"/>
      <c r="C5" s="339"/>
      <c r="D5" s="342"/>
      <c r="E5" s="342"/>
      <c r="F5" s="345"/>
      <c r="G5" s="312"/>
      <c r="H5" s="313"/>
      <c r="I5" s="313"/>
      <c r="J5" s="314"/>
      <c r="K5" s="314"/>
      <c r="L5" s="306"/>
      <c r="M5" s="304" t="s">
        <v>218</v>
      </c>
      <c r="N5" s="304" t="s">
        <v>219</v>
      </c>
      <c r="O5" s="320"/>
      <c r="P5" s="306"/>
      <c r="Q5" s="306"/>
      <c r="R5" s="308"/>
      <c r="S5" s="299" t="s">
        <v>176</v>
      </c>
      <c r="T5" s="299" t="s">
        <v>177</v>
      </c>
      <c r="U5" s="299" t="s">
        <v>176</v>
      </c>
      <c r="V5" s="299" t="s">
        <v>177</v>
      </c>
      <c r="W5" s="299" t="s">
        <v>176</v>
      </c>
      <c r="X5" s="299" t="s">
        <v>177</v>
      </c>
      <c r="Y5" s="299" t="s">
        <v>176</v>
      </c>
      <c r="Z5" s="299" t="s">
        <v>177</v>
      </c>
      <c r="AA5" s="299" t="s">
        <v>176</v>
      </c>
      <c r="AB5" s="299" t="s">
        <v>177</v>
      </c>
      <c r="AC5" s="299" t="s">
        <v>176</v>
      </c>
      <c r="AD5" s="299" t="s">
        <v>177</v>
      </c>
    </row>
    <row r="6" spans="1:404" ht="15" customHeight="1" x14ac:dyDescent="0.25">
      <c r="A6" s="323"/>
      <c r="B6" s="315"/>
      <c r="C6" s="340"/>
      <c r="D6" s="343"/>
      <c r="E6" s="343"/>
      <c r="F6" s="346"/>
      <c r="G6" s="312"/>
      <c r="H6" s="313"/>
      <c r="I6" s="313"/>
      <c r="J6" s="314"/>
      <c r="K6" s="314"/>
      <c r="L6" s="306"/>
      <c r="M6" s="304"/>
      <c r="N6" s="304"/>
      <c r="O6" s="321"/>
      <c r="P6" s="306"/>
      <c r="Q6" s="306"/>
      <c r="R6" s="30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</row>
    <row r="7" spans="1:404" x14ac:dyDescent="0.25">
      <c r="A7" s="107">
        <v>1</v>
      </c>
      <c r="B7" s="36">
        <v>2</v>
      </c>
      <c r="C7" s="107">
        <v>3</v>
      </c>
      <c r="D7" s="105">
        <v>4</v>
      </c>
      <c r="E7" s="105">
        <v>5</v>
      </c>
      <c r="F7" s="106">
        <v>6</v>
      </c>
      <c r="G7" s="89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  <c r="S7" s="105">
        <v>19</v>
      </c>
      <c r="T7" s="105">
        <v>20</v>
      </c>
      <c r="U7" s="105">
        <v>21</v>
      </c>
      <c r="V7" s="105">
        <v>22</v>
      </c>
      <c r="W7" s="105">
        <v>23</v>
      </c>
      <c r="X7" s="105">
        <v>24</v>
      </c>
      <c r="Y7" s="105">
        <v>25</v>
      </c>
      <c r="Z7" s="105">
        <v>26</v>
      </c>
      <c r="AA7" s="105">
        <v>27</v>
      </c>
      <c r="AB7" s="105">
        <v>28</v>
      </c>
      <c r="AC7" s="105">
        <v>29</v>
      </c>
      <c r="AD7" s="105">
        <v>30</v>
      </c>
    </row>
    <row r="8" spans="1:404" s="113" customFormat="1" x14ac:dyDescent="0.25">
      <c r="A8" s="108"/>
      <c r="B8" s="109" t="s">
        <v>273</v>
      </c>
      <c r="C8" s="218">
        <f>C9+C26</f>
        <v>4320</v>
      </c>
      <c r="D8" s="112">
        <f>D9+D26</f>
        <v>972</v>
      </c>
      <c r="E8" s="112">
        <f>E9+E26</f>
        <v>2880</v>
      </c>
      <c r="F8" s="224">
        <f>F9+F26</f>
        <v>648</v>
      </c>
      <c r="G8" s="111"/>
      <c r="H8" s="110"/>
      <c r="I8" s="110"/>
      <c r="J8" s="112">
        <f t="shared" ref="J8:S8" si="0">J9+J26</f>
        <v>5292</v>
      </c>
      <c r="K8" s="110">
        <f t="shared" si="0"/>
        <v>1462</v>
      </c>
      <c r="L8" s="110">
        <f t="shared" si="0"/>
        <v>3528</v>
      </c>
      <c r="M8" s="110">
        <f t="shared" si="0"/>
        <v>1188</v>
      </c>
      <c r="N8" s="110">
        <f t="shared" si="0"/>
        <v>2188</v>
      </c>
      <c r="O8" s="110">
        <f t="shared" si="0"/>
        <v>150</v>
      </c>
      <c r="P8" s="110">
        <f t="shared" si="0"/>
        <v>150</v>
      </c>
      <c r="Q8" s="110">
        <f t="shared" si="0"/>
        <v>360</v>
      </c>
      <c r="R8" s="110">
        <f t="shared" si="0"/>
        <v>30</v>
      </c>
      <c r="S8" s="110">
        <f t="shared" si="0"/>
        <v>612</v>
      </c>
      <c r="T8" s="110"/>
      <c r="U8" s="110">
        <f>U9+U26</f>
        <v>792</v>
      </c>
      <c r="V8" s="110"/>
      <c r="W8" s="110" t="e">
        <f>W9+W26</f>
        <v>#REF!</v>
      </c>
      <c r="X8" s="110"/>
      <c r="Y8" s="110" t="e">
        <f>Y9+Y26</f>
        <v>#REF!</v>
      </c>
      <c r="Z8" s="110"/>
      <c r="AA8" s="110" t="e">
        <f>AA9+AA26</f>
        <v>#REF!</v>
      </c>
      <c r="AB8" s="110"/>
      <c r="AC8" s="110" t="e">
        <f>AC9+AC26</f>
        <v>#REF!</v>
      </c>
      <c r="AD8" s="110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</row>
    <row r="9" spans="1:404" s="117" customFormat="1" x14ac:dyDescent="0.25">
      <c r="A9" s="38" t="s">
        <v>143</v>
      </c>
      <c r="B9" s="39" t="s">
        <v>274</v>
      </c>
      <c r="C9" s="91">
        <v>2106</v>
      </c>
      <c r="D9" s="114"/>
      <c r="E9" s="114">
        <v>1404</v>
      </c>
      <c r="F9" s="40"/>
      <c r="G9" s="115"/>
      <c r="H9" s="116"/>
      <c r="I9" s="116"/>
      <c r="J9" s="114">
        <f>J10+J19+J23</f>
        <v>2106</v>
      </c>
      <c r="K9" s="114">
        <f t="shared" ref="K9:V9" si="1">K10+K19+K23</f>
        <v>682</v>
      </c>
      <c r="L9" s="114">
        <f t="shared" si="1"/>
        <v>1404</v>
      </c>
      <c r="M9" s="114">
        <f t="shared" si="1"/>
        <v>432</v>
      </c>
      <c r="N9" s="114">
        <f t="shared" si="1"/>
        <v>844</v>
      </c>
      <c r="O9" s="114">
        <f t="shared" si="1"/>
        <v>24</v>
      </c>
      <c r="P9" s="114">
        <f t="shared" si="1"/>
        <v>0</v>
      </c>
      <c r="Q9" s="114">
        <f t="shared" si="1"/>
        <v>0</v>
      </c>
      <c r="R9" s="114">
        <f t="shared" si="1"/>
        <v>0</v>
      </c>
      <c r="S9" s="114">
        <f t="shared" si="1"/>
        <v>612</v>
      </c>
      <c r="T9" s="114">
        <f t="shared" si="1"/>
        <v>0</v>
      </c>
      <c r="U9" s="114">
        <f t="shared" si="1"/>
        <v>792</v>
      </c>
      <c r="V9" s="114">
        <f t="shared" si="1"/>
        <v>0</v>
      </c>
      <c r="W9" s="114" t="e">
        <f>W10+W23+#REF!</f>
        <v>#REF!</v>
      </c>
      <c r="X9" s="114" t="e">
        <f>X10+X23+#REF!</f>
        <v>#REF!</v>
      </c>
      <c r="Y9" s="114" t="e">
        <f>Y10+Y23+#REF!</f>
        <v>#REF!</v>
      </c>
      <c r="Z9" s="114" t="e">
        <f>Z10+Z23+#REF!</f>
        <v>#REF!</v>
      </c>
      <c r="AA9" s="114" t="e">
        <f>AA10+AA23+#REF!</f>
        <v>#REF!</v>
      </c>
      <c r="AB9" s="114" t="e">
        <f>AB10+AB23+#REF!</f>
        <v>#REF!</v>
      </c>
      <c r="AC9" s="114" t="e">
        <f>AC10+AC23+#REF!</f>
        <v>#REF!</v>
      </c>
      <c r="AD9" s="114" t="e">
        <f>AD10+AD23+#REF!</f>
        <v>#REF!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</row>
    <row r="10" spans="1:404" s="124" customFormat="1" x14ac:dyDescent="0.25">
      <c r="A10" s="118"/>
      <c r="B10" s="119" t="s">
        <v>179</v>
      </c>
      <c r="C10" s="118"/>
      <c r="D10" s="120"/>
      <c r="E10" s="120"/>
      <c r="F10" s="121"/>
      <c r="G10" s="122"/>
      <c r="H10" s="123"/>
      <c r="I10" s="123"/>
      <c r="J10" s="120">
        <f>SUM(J11:J18)</f>
        <v>1346</v>
      </c>
      <c r="K10" s="120">
        <f t="shared" ref="K10:U10" si="2">SUM(K11:K18)</f>
        <v>436</v>
      </c>
      <c r="L10" s="120">
        <f t="shared" si="2"/>
        <v>898</v>
      </c>
      <c r="M10" s="120">
        <f t="shared" si="2"/>
        <v>296</v>
      </c>
      <c r="N10" s="120">
        <f t="shared" si="2"/>
        <v>592</v>
      </c>
      <c r="O10" s="120">
        <f>O11+O12+O14</f>
        <v>12</v>
      </c>
      <c r="P10" s="120">
        <f t="shared" si="2"/>
        <v>0</v>
      </c>
      <c r="Q10" s="120">
        <f t="shared" si="2"/>
        <v>0</v>
      </c>
      <c r="R10" s="120">
        <f t="shared" si="2"/>
        <v>0</v>
      </c>
      <c r="S10" s="120">
        <f t="shared" si="2"/>
        <v>360</v>
      </c>
      <c r="T10" s="120">
        <f>SUM(T11:T18)</f>
        <v>0</v>
      </c>
      <c r="U10" s="120">
        <f t="shared" si="2"/>
        <v>538</v>
      </c>
      <c r="V10" s="120">
        <f>SUM(V11:V18)</f>
        <v>0</v>
      </c>
      <c r="W10" s="120"/>
      <c r="X10" s="120"/>
      <c r="Y10" s="120"/>
      <c r="Z10" s="120"/>
      <c r="AA10" s="120"/>
      <c r="AB10" s="120"/>
      <c r="AC10" s="120"/>
      <c r="AD10" s="120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</row>
    <row r="11" spans="1:404" x14ac:dyDescent="0.25">
      <c r="A11" s="107" t="s">
        <v>144</v>
      </c>
      <c r="B11" s="84" t="s">
        <v>90</v>
      </c>
      <c r="C11" s="125"/>
      <c r="D11" s="126"/>
      <c r="E11" s="126"/>
      <c r="F11" s="127"/>
      <c r="G11" s="90"/>
      <c r="H11" s="12"/>
      <c r="I11" s="12">
        <v>2</v>
      </c>
      <c r="J11" s="11">
        <f>K11+L11+O11</f>
        <v>128</v>
      </c>
      <c r="K11" s="105">
        <v>38</v>
      </c>
      <c r="L11" s="13">
        <f>M11+N11</f>
        <v>86</v>
      </c>
      <c r="M11" s="105">
        <v>30</v>
      </c>
      <c r="N11" s="105">
        <v>56</v>
      </c>
      <c r="O11" s="10">
        <v>4</v>
      </c>
      <c r="P11" s="105"/>
      <c r="Q11" s="105"/>
      <c r="R11" s="128"/>
      <c r="S11" s="105">
        <v>42</v>
      </c>
      <c r="T11" s="105"/>
      <c r="U11" s="105">
        <v>44</v>
      </c>
      <c r="V11" s="105" t="s">
        <v>180</v>
      </c>
      <c r="W11" s="105"/>
      <c r="X11" s="105"/>
      <c r="Y11" s="105"/>
      <c r="Z11" s="105"/>
      <c r="AA11" s="105"/>
      <c r="AB11" s="105"/>
      <c r="AC11" s="105"/>
      <c r="AD11" s="105"/>
    </row>
    <row r="12" spans="1:404" x14ac:dyDescent="0.25">
      <c r="A12" s="107" t="s">
        <v>145</v>
      </c>
      <c r="B12" s="84" t="s">
        <v>91</v>
      </c>
      <c r="C12" s="125"/>
      <c r="D12" s="126"/>
      <c r="E12" s="126"/>
      <c r="F12" s="127"/>
      <c r="G12" s="90"/>
      <c r="H12" s="12"/>
      <c r="I12" s="12">
        <v>2</v>
      </c>
      <c r="J12" s="11">
        <f>K12+L12+O12</f>
        <v>162</v>
      </c>
      <c r="K12" s="105">
        <v>50</v>
      </c>
      <c r="L12" s="13">
        <f>M12+N12</f>
        <v>108</v>
      </c>
      <c r="M12" s="105">
        <v>44</v>
      </c>
      <c r="N12" s="105">
        <v>64</v>
      </c>
      <c r="O12" s="10">
        <v>4</v>
      </c>
      <c r="P12" s="105"/>
      <c r="Q12" s="105"/>
      <c r="R12" s="128"/>
      <c r="S12" s="105">
        <v>50</v>
      </c>
      <c r="T12" s="105"/>
      <c r="U12" s="105">
        <v>58</v>
      </c>
      <c r="V12" s="105" t="s">
        <v>180</v>
      </c>
      <c r="W12" s="105"/>
      <c r="X12" s="105"/>
      <c r="Y12" s="105"/>
      <c r="Z12" s="105"/>
      <c r="AA12" s="105"/>
      <c r="AB12" s="105"/>
      <c r="AC12" s="105"/>
      <c r="AD12" s="105"/>
    </row>
    <row r="13" spans="1:404" x14ac:dyDescent="0.25">
      <c r="A13" s="107" t="s">
        <v>146</v>
      </c>
      <c r="B13" s="84" t="s">
        <v>92</v>
      </c>
      <c r="C13" s="125"/>
      <c r="D13" s="126"/>
      <c r="E13" s="126"/>
      <c r="F13" s="127"/>
      <c r="G13" s="90">
        <v>2</v>
      </c>
      <c r="H13" s="12"/>
      <c r="I13" s="12"/>
      <c r="J13" s="44">
        <f>K13+L13</f>
        <v>192</v>
      </c>
      <c r="K13" s="105">
        <v>64</v>
      </c>
      <c r="L13" s="14">
        <f>M13+N13+O13</f>
        <v>128</v>
      </c>
      <c r="M13" s="105">
        <v>28</v>
      </c>
      <c r="N13" s="105">
        <v>98</v>
      </c>
      <c r="O13" s="105">
        <v>2</v>
      </c>
      <c r="P13" s="105"/>
      <c r="Q13" s="105"/>
      <c r="R13" s="128"/>
      <c r="S13" s="105">
        <v>60</v>
      </c>
      <c r="T13" s="105"/>
      <c r="U13" s="105">
        <v>68</v>
      </c>
      <c r="V13" s="105" t="s">
        <v>173</v>
      </c>
      <c r="W13" s="105"/>
      <c r="X13" s="105"/>
      <c r="Y13" s="105"/>
      <c r="Z13" s="105"/>
      <c r="AA13" s="105"/>
      <c r="AB13" s="105"/>
      <c r="AC13" s="105"/>
      <c r="AD13" s="105"/>
    </row>
    <row r="14" spans="1:404" x14ac:dyDescent="0.25">
      <c r="A14" s="107" t="s">
        <v>147</v>
      </c>
      <c r="B14" s="84" t="s">
        <v>181</v>
      </c>
      <c r="C14" s="125"/>
      <c r="D14" s="126"/>
      <c r="E14" s="126"/>
      <c r="F14" s="127"/>
      <c r="G14" s="90"/>
      <c r="H14" s="12"/>
      <c r="I14" s="12">
        <v>2</v>
      </c>
      <c r="J14" s="44">
        <f>K14+L14+O14</f>
        <v>352</v>
      </c>
      <c r="K14" s="105">
        <v>114</v>
      </c>
      <c r="L14" s="14">
        <f>M14+N14</f>
        <v>234</v>
      </c>
      <c r="M14" s="105">
        <v>100</v>
      </c>
      <c r="N14" s="105">
        <v>134</v>
      </c>
      <c r="O14" s="10">
        <v>4</v>
      </c>
      <c r="P14" s="105"/>
      <c r="Q14" s="105"/>
      <c r="R14" s="128"/>
      <c r="S14" s="105">
        <v>108</v>
      </c>
      <c r="T14" s="105"/>
      <c r="U14" s="105">
        <v>126</v>
      </c>
      <c r="V14" s="105" t="s">
        <v>180</v>
      </c>
      <c r="W14" s="105"/>
      <c r="X14" s="105"/>
      <c r="Y14" s="105"/>
      <c r="Z14" s="105"/>
      <c r="AA14" s="105"/>
      <c r="AB14" s="105"/>
      <c r="AC14" s="105"/>
      <c r="AD14" s="105"/>
    </row>
    <row r="15" spans="1:404" x14ac:dyDescent="0.25">
      <c r="A15" s="107" t="s">
        <v>148</v>
      </c>
      <c r="B15" s="84" t="s">
        <v>93</v>
      </c>
      <c r="C15" s="125"/>
      <c r="D15" s="126"/>
      <c r="E15" s="126"/>
      <c r="F15" s="127"/>
      <c r="G15" s="90">
        <v>2</v>
      </c>
      <c r="H15" s="105"/>
      <c r="I15" s="129"/>
      <c r="J15" s="44">
        <f>K15+L15</f>
        <v>176</v>
      </c>
      <c r="K15" s="105">
        <v>58</v>
      </c>
      <c r="L15" s="14">
        <f>M15+N15+O15</f>
        <v>118</v>
      </c>
      <c r="M15" s="105">
        <v>50</v>
      </c>
      <c r="N15" s="105">
        <v>66</v>
      </c>
      <c r="O15" s="105">
        <v>2</v>
      </c>
      <c r="P15" s="105"/>
      <c r="Q15" s="105"/>
      <c r="R15" s="128"/>
      <c r="S15" s="105">
        <v>50</v>
      </c>
      <c r="T15" s="105"/>
      <c r="U15" s="105">
        <v>68</v>
      </c>
      <c r="V15" s="105" t="s">
        <v>173</v>
      </c>
      <c r="W15" s="105"/>
      <c r="X15" s="105"/>
      <c r="Y15" s="105"/>
      <c r="Z15" s="105"/>
      <c r="AA15" s="105"/>
      <c r="AB15" s="105"/>
      <c r="AC15" s="105"/>
      <c r="AD15" s="105"/>
    </row>
    <row r="16" spans="1:404" x14ac:dyDescent="0.25">
      <c r="A16" s="107" t="s">
        <v>149</v>
      </c>
      <c r="B16" s="84" t="s">
        <v>96</v>
      </c>
      <c r="C16" s="125"/>
      <c r="D16" s="126"/>
      <c r="E16" s="126"/>
      <c r="F16" s="127"/>
      <c r="G16" s="130">
        <v>2</v>
      </c>
      <c r="H16" s="12"/>
      <c r="I16" s="12"/>
      <c r="J16" s="44">
        <f>K16+L16</f>
        <v>178</v>
      </c>
      <c r="K16" s="105">
        <v>60</v>
      </c>
      <c r="L16" s="14">
        <f>M16+N16+O16</f>
        <v>118</v>
      </c>
      <c r="M16" s="105">
        <v>8</v>
      </c>
      <c r="N16" s="105">
        <v>108</v>
      </c>
      <c r="O16" s="105">
        <v>2</v>
      </c>
      <c r="P16" s="105"/>
      <c r="Q16" s="105"/>
      <c r="R16" s="128"/>
      <c r="S16" s="105">
        <v>50</v>
      </c>
      <c r="T16" s="105"/>
      <c r="U16" s="105">
        <v>68</v>
      </c>
      <c r="V16" s="105" t="s">
        <v>173</v>
      </c>
      <c r="W16" s="105"/>
      <c r="X16" s="105"/>
      <c r="Y16" s="105"/>
      <c r="Z16" s="105"/>
      <c r="AA16" s="105"/>
      <c r="AB16" s="105"/>
      <c r="AC16" s="105"/>
      <c r="AD16" s="105"/>
    </row>
    <row r="17" spans="1:404" x14ac:dyDescent="0.25">
      <c r="A17" s="107" t="s">
        <v>150</v>
      </c>
      <c r="B17" s="84" t="s">
        <v>97</v>
      </c>
      <c r="C17" s="125"/>
      <c r="D17" s="126"/>
      <c r="E17" s="126"/>
      <c r="F17" s="127"/>
      <c r="G17" s="90"/>
      <c r="H17" s="12">
        <v>2</v>
      </c>
      <c r="I17" s="12"/>
      <c r="J17" s="44">
        <f>K17+L17</f>
        <v>104</v>
      </c>
      <c r="K17" s="105">
        <v>34</v>
      </c>
      <c r="L17" s="14">
        <f>M17+N17+O17</f>
        <v>70</v>
      </c>
      <c r="M17" s="105">
        <v>20</v>
      </c>
      <c r="N17" s="105">
        <v>48</v>
      </c>
      <c r="O17" s="105">
        <v>2</v>
      </c>
      <c r="P17" s="105"/>
      <c r="Q17" s="105"/>
      <c r="R17" s="128"/>
      <c r="S17" s="105"/>
      <c r="T17" s="105"/>
      <c r="U17" s="105">
        <v>70</v>
      </c>
      <c r="V17" s="105" t="s">
        <v>178</v>
      </c>
      <c r="W17" s="105"/>
      <c r="X17" s="105"/>
      <c r="Y17" s="105"/>
      <c r="Z17" s="105"/>
      <c r="AA17" s="105"/>
      <c r="AB17" s="105"/>
      <c r="AC17" s="105"/>
      <c r="AD17" s="105"/>
    </row>
    <row r="18" spans="1:404" x14ac:dyDescent="0.25">
      <c r="A18" s="107" t="s">
        <v>151</v>
      </c>
      <c r="B18" s="84" t="s">
        <v>95</v>
      </c>
      <c r="C18" s="125"/>
      <c r="D18" s="126"/>
      <c r="E18" s="126"/>
      <c r="F18" s="127"/>
      <c r="G18" s="90"/>
      <c r="H18" s="12">
        <v>2</v>
      </c>
      <c r="I18" s="12"/>
      <c r="J18" s="44">
        <f>K18+L18</f>
        <v>54</v>
      </c>
      <c r="K18" s="105">
        <v>18</v>
      </c>
      <c r="L18" s="14">
        <f>M18+N18+O18</f>
        <v>36</v>
      </c>
      <c r="M18" s="105">
        <v>16</v>
      </c>
      <c r="N18" s="105">
        <v>18</v>
      </c>
      <c r="O18" s="105">
        <v>2</v>
      </c>
      <c r="P18" s="105"/>
      <c r="Q18" s="105"/>
      <c r="R18" s="128"/>
      <c r="S18" s="105"/>
      <c r="T18" s="105"/>
      <c r="U18" s="105">
        <v>36</v>
      </c>
      <c r="V18" s="105" t="s">
        <v>178</v>
      </c>
      <c r="W18" s="105"/>
      <c r="X18" s="105"/>
      <c r="Y18" s="105"/>
      <c r="Z18" s="105"/>
      <c r="AA18" s="105"/>
      <c r="AB18" s="105"/>
      <c r="AC18" s="105"/>
      <c r="AD18" s="105"/>
    </row>
    <row r="19" spans="1:404" s="124" customFormat="1" ht="27.75" customHeight="1" x14ac:dyDescent="0.25">
      <c r="A19" s="118"/>
      <c r="B19" s="131" t="s">
        <v>182</v>
      </c>
      <c r="C19" s="132"/>
      <c r="D19" s="133"/>
      <c r="E19" s="133"/>
      <c r="F19" s="134"/>
      <c r="G19" s="122"/>
      <c r="H19" s="123"/>
      <c r="I19" s="123"/>
      <c r="J19" s="123">
        <f>SUM(J20:J22)</f>
        <v>526</v>
      </c>
      <c r="K19" s="123">
        <f t="shared" ref="K19:V19" si="3">SUM(K20:K22)</f>
        <v>168</v>
      </c>
      <c r="L19" s="123">
        <f t="shared" si="3"/>
        <v>350</v>
      </c>
      <c r="M19" s="123">
        <f t="shared" si="3"/>
        <v>118</v>
      </c>
      <c r="N19" s="123">
        <f t="shared" si="3"/>
        <v>230</v>
      </c>
      <c r="O19" s="123">
        <f>O20+O21</f>
        <v>8</v>
      </c>
      <c r="P19" s="123">
        <f t="shared" si="3"/>
        <v>0</v>
      </c>
      <c r="Q19" s="123">
        <f t="shared" si="3"/>
        <v>0</v>
      </c>
      <c r="R19" s="123">
        <f t="shared" si="3"/>
        <v>0</v>
      </c>
      <c r="S19" s="123">
        <f t="shared" si="3"/>
        <v>160</v>
      </c>
      <c r="T19" s="123">
        <f>SUM(T20:T22)</f>
        <v>0</v>
      </c>
      <c r="U19" s="123">
        <f t="shared" si="3"/>
        <v>190</v>
      </c>
      <c r="V19" s="123">
        <f t="shared" si="3"/>
        <v>0</v>
      </c>
      <c r="W19" s="123"/>
      <c r="X19" s="123"/>
      <c r="Y19" s="123"/>
      <c r="Z19" s="123"/>
      <c r="AA19" s="123"/>
      <c r="AB19" s="123"/>
      <c r="AC19" s="123"/>
      <c r="AD19" s="123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</row>
    <row r="20" spans="1:404" x14ac:dyDescent="0.25">
      <c r="A20" s="107" t="s">
        <v>220</v>
      </c>
      <c r="B20" s="35" t="s">
        <v>183</v>
      </c>
      <c r="C20" s="135"/>
      <c r="D20" s="136"/>
      <c r="E20" s="136"/>
      <c r="F20" s="137"/>
      <c r="G20" s="138"/>
      <c r="H20" s="12"/>
      <c r="I20" s="12">
        <v>2</v>
      </c>
      <c r="J20" s="44">
        <f>K20+L20+O20</f>
        <v>170</v>
      </c>
      <c r="K20" s="105">
        <v>52</v>
      </c>
      <c r="L20" s="14">
        <f>M20+N20</f>
        <v>114</v>
      </c>
      <c r="M20" s="105">
        <v>50</v>
      </c>
      <c r="N20" s="105">
        <v>64</v>
      </c>
      <c r="O20" s="10">
        <v>4</v>
      </c>
      <c r="P20" s="105"/>
      <c r="Q20" s="105"/>
      <c r="R20" s="128"/>
      <c r="S20" s="105">
        <v>50</v>
      </c>
      <c r="T20" s="105"/>
      <c r="U20" s="105">
        <v>64</v>
      </c>
      <c r="V20" s="105" t="s">
        <v>180</v>
      </c>
      <c r="W20" s="105"/>
      <c r="X20" s="105"/>
      <c r="Y20" s="105"/>
      <c r="Z20" s="105"/>
      <c r="AA20" s="105"/>
      <c r="AB20" s="105"/>
      <c r="AC20" s="105"/>
      <c r="AD20" s="105"/>
    </row>
    <row r="21" spans="1:404" x14ac:dyDescent="0.25">
      <c r="A21" s="107" t="s">
        <v>152</v>
      </c>
      <c r="B21" s="84" t="s">
        <v>187</v>
      </c>
      <c r="C21" s="125"/>
      <c r="D21" s="126"/>
      <c r="E21" s="126"/>
      <c r="F21" s="127"/>
      <c r="G21" s="90"/>
      <c r="H21" s="12"/>
      <c r="I21" s="12">
        <v>2</v>
      </c>
      <c r="J21" s="11">
        <f>K21+L21+O21</f>
        <v>194</v>
      </c>
      <c r="K21" s="105">
        <v>62</v>
      </c>
      <c r="L21" s="14">
        <f>M21+N21</f>
        <v>128</v>
      </c>
      <c r="M21" s="105">
        <v>28</v>
      </c>
      <c r="N21" s="105">
        <v>100</v>
      </c>
      <c r="O21" s="10">
        <v>4</v>
      </c>
      <c r="P21" s="105"/>
      <c r="Q21" s="105"/>
      <c r="R21" s="128"/>
      <c r="S21" s="105">
        <v>60</v>
      </c>
      <c r="T21" s="105"/>
      <c r="U21" s="105">
        <v>68</v>
      </c>
      <c r="V21" s="105" t="s">
        <v>180</v>
      </c>
      <c r="W21" s="105"/>
      <c r="X21" s="105"/>
      <c r="Y21" s="105"/>
      <c r="Z21" s="105"/>
      <c r="AA21" s="105"/>
      <c r="AB21" s="105"/>
      <c r="AC21" s="105"/>
      <c r="AD21" s="105"/>
    </row>
    <row r="22" spans="1:404" x14ac:dyDescent="0.25">
      <c r="A22" s="107" t="s">
        <v>153</v>
      </c>
      <c r="B22" s="84" t="s">
        <v>98</v>
      </c>
      <c r="C22" s="125"/>
      <c r="D22" s="126"/>
      <c r="E22" s="126"/>
      <c r="F22" s="127"/>
      <c r="G22" s="90">
        <v>2</v>
      </c>
      <c r="H22" s="105"/>
      <c r="I22" s="139"/>
      <c r="J22" s="44">
        <f>K22+L22</f>
        <v>162</v>
      </c>
      <c r="K22" s="105">
        <v>54</v>
      </c>
      <c r="L22" s="14">
        <f>M22+N22+O22</f>
        <v>108</v>
      </c>
      <c r="M22" s="105">
        <v>40</v>
      </c>
      <c r="N22" s="105">
        <v>66</v>
      </c>
      <c r="O22" s="105">
        <v>2</v>
      </c>
      <c r="P22" s="105"/>
      <c r="Q22" s="105"/>
      <c r="R22" s="128"/>
      <c r="S22" s="105">
        <v>50</v>
      </c>
      <c r="T22" s="105"/>
      <c r="U22" s="105">
        <v>58</v>
      </c>
      <c r="V22" s="105" t="s">
        <v>173</v>
      </c>
      <c r="W22" s="105"/>
      <c r="X22" s="105"/>
      <c r="Y22" s="105"/>
      <c r="Z22" s="105"/>
      <c r="AA22" s="105"/>
      <c r="AB22" s="105"/>
      <c r="AC22" s="105"/>
      <c r="AD22" s="105"/>
    </row>
    <row r="23" spans="1:404" s="124" customFormat="1" x14ac:dyDescent="0.25">
      <c r="A23" s="118"/>
      <c r="B23" s="119" t="s">
        <v>184</v>
      </c>
      <c r="C23" s="118"/>
      <c r="D23" s="120"/>
      <c r="E23" s="120"/>
      <c r="F23" s="121"/>
      <c r="G23" s="122"/>
      <c r="H23" s="123"/>
      <c r="I23" s="123"/>
      <c r="J23" s="123">
        <f>J24+J25</f>
        <v>234</v>
      </c>
      <c r="K23" s="123">
        <f>K24+K25</f>
        <v>78</v>
      </c>
      <c r="L23" s="123">
        <f>L24+L25</f>
        <v>156</v>
      </c>
      <c r="M23" s="123">
        <f>SUM(M25)</f>
        <v>18</v>
      </c>
      <c r="N23" s="123">
        <f>SUM(N25)</f>
        <v>22</v>
      </c>
      <c r="O23" s="123">
        <f>O24+O25</f>
        <v>4</v>
      </c>
      <c r="P23" s="123">
        <f t="shared" ref="P23:U23" si="4">P24+P25</f>
        <v>0</v>
      </c>
      <c r="Q23" s="123">
        <f t="shared" si="4"/>
        <v>0</v>
      </c>
      <c r="R23" s="123">
        <f t="shared" si="4"/>
        <v>0</v>
      </c>
      <c r="S23" s="123">
        <f t="shared" si="4"/>
        <v>92</v>
      </c>
      <c r="T23" s="123"/>
      <c r="U23" s="123">
        <f t="shared" si="4"/>
        <v>64</v>
      </c>
      <c r="V23" s="123"/>
      <c r="W23" s="123"/>
      <c r="X23" s="123"/>
      <c r="Y23" s="123"/>
      <c r="Z23" s="123"/>
      <c r="AA23" s="123"/>
      <c r="AB23" s="123"/>
      <c r="AC23" s="123"/>
      <c r="AD23" s="123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</row>
    <row r="24" spans="1:404" x14ac:dyDescent="0.25">
      <c r="A24" s="107" t="s">
        <v>174</v>
      </c>
      <c r="B24" s="84" t="s">
        <v>185</v>
      </c>
      <c r="C24" s="125"/>
      <c r="D24" s="126"/>
      <c r="E24" s="126"/>
      <c r="F24" s="127"/>
      <c r="G24" s="89">
        <v>2</v>
      </c>
      <c r="H24" s="105"/>
      <c r="I24" s="12"/>
      <c r="J24" s="11">
        <f t="shared" ref="J24:J25" si="5">K24+L24</f>
        <v>170</v>
      </c>
      <c r="K24" s="105">
        <v>56</v>
      </c>
      <c r="L24" s="14">
        <f>M24+N24+O24</f>
        <v>114</v>
      </c>
      <c r="M24" s="105">
        <v>56</v>
      </c>
      <c r="N24" s="105">
        <v>56</v>
      </c>
      <c r="O24" s="105">
        <v>2</v>
      </c>
      <c r="P24" s="105"/>
      <c r="Q24" s="105"/>
      <c r="R24" s="128"/>
      <c r="S24" s="105">
        <v>50</v>
      </c>
      <c r="T24" s="105"/>
      <c r="U24" s="105">
        <v>64</v>
      </c>
      <c r="V24" s="105" t="s">
        <v>173</v>
      </c>
      <c r="W24" s="105"/>
      <c r="X24" s="105"/>
      <c r="Y24" s="105"/>
      <c r="Z24" s="105"/>
      <c r="AA24" s="105"/>
      <c r="AB24" s="105"/>
      <c r="AC24" s="105"/>
      <c r="AD24" s="105"/>
    </row>
    <row r="25" spans="1:404" x14ac:dyDescent="0.25">
      <c r="A25" s="107" t="s">
        <v>186</v>
      </c>
      <c r="B25" s="84" t="s">
        <v>94</v>
      </c>
      <c r="C25" s="125"/>
      <c r="D25" s="126"/>
      <c r="E25" s="126"/>
      <c r="F25" s="127"/>
      <c r="G25" s="89">
        <v>1</v>
      </c>
      <c r="H25" s="105"/>
      <c r="I25" s="12"/>
      <c r="J25" s="11">
        <f t="shared" si="5"/>
        <v>64</v>
      </c>
      <c r="K25" s="105">
        <v>22</v>
      </c>
      <c r="L25" s="14">
        <f>M25+N25+O25</f>
        <v>42</v>
      </c>
      <c r="M25" s="105">
        <v>18</v>
      </c>
      <c r="N25" s="105">
        <v>22</v>
      </c>
      <c r="O25" s="105">
        <v>2</v>
      </c>
      <c r="P25" s="105"/>
      <c r="Q25" s="105"/>
      <c r="R25" s="128"/>
      <c r="S25" s="105">
        <v>42</v>
      </c>
      <c r="T25" s="105" t="s">
        <v>173</v>
      </c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</row>
    <row r="26" spans="1:404" s="147" customFormat="1" x14ac:dyDescent="0.25">
      <c r="A26" s="140"/>
      <c r="B26" s="141" t="s">
        <v>275</v>
      </c>
      <c r="C26" s="148">
        <f>C27+C34+C40+C58</f>
        <v>2214</v>
      </c>
      <c r="D26" s="144">
        <f>D27+D34+D40+D58</f>
        <v>972</v>
      </c>
      <c r="E26" s="144">
        <f>E27+E34+E40+E58</f>
        <v>1476</v>
      </c>
      <c r="F26" s="149">
        <f>F27+F34+F40+F58</f>
        <v>648</v>
      </c>
      <c r="G26" s="143"/>
      <c r="H26" s="142"/>
      <c r="I26" s="142"/>
      <c r="J26" s="144">
        <f t="shared" ref="J26:W26" si="6">J27+J34+J39</f>
        <v>3186</v>
      </c>
      <c r="K26" s="142">
        <f t="shared" si="6"/>
        <v>780</v>
      </c>
      <c r="L26" s="142">
        <f t="shared" si="6"/>
        <v>2124</v>
      </c>
      <c r="M26" s="142">
        <f t="shared" si="6"/>
        <v>756</v>
      </c>
      <c r="N26" s="142">
        <f t="shared" si="6"/>
        <v>1344</v>
      </c>
      <c r="O26" s="142">
        <f t="shared" si="6"/>
        <v>126</v>
      </c>
      <c r="P26" s="142">
        <f t="shared" si="6"/>
        <v>150</v>
      </c>
      <c r="Q26" s="142">
        <f>Q27+Q34+Q39</f>
        <v>360</v>
      </c>
      <c r="R26" s="145">
        <f t="shared" si="6"/>
        <v>30</v>
      </c>
      <c r="S26" s="142">
        <f t="shared" si="6"/>
        <v>0</v>
      </c>
      <c r="T26" s="142">
        <f t="shared" si="6"/>
        <v>0</v>
      </c>
      <c r="U26" s="142">
        <f t="shared" si="6"/>
        <v>0</v>
      </c>
      <c r="V26" s="142">
        <f t="shared" si="6"/>
        <v>0</v>
      </c>
      <c r="W26" s="142">
        <f t="shared" si="6"/>
        <v>500</v>
      </c>
      <c r="X26" s="142"/>
      <c r="Y26" s="142">
        <f>Y27+Y34+Y39</f>
        <v>714</v>
      </c>
      <c r="Z26" s="142"/>
      <c r="AA26" s="142">
        <f>AA27+AA34+AA39</f>
        <v>460</v>
      </c>
      <c r="AB26" s="142"/>
      <c r="AC26" s="142">
        <f>AC27+AC34+AC39</f>
        <v>426</v>
      </c>
      <c r="AD26" s="142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  <c r="IR26" s="146"/>
      <c r="IS26" s="146"/>
      <c r="IT26" s="146"/>
      <c r="IU26" s="146"/>
      <c r="IV26" s="146"/>
      <c r="IW26" s="146"/>
      <c r="IX26" s="146"/>
      <c r="IY26" s="146"/>
      <c r="IZ26" s="146"/>
      <c r="JA26" s="146"/>
      <c r="JB26" s="146"/>
      <c r="JC26" s="146"/>
      <c r="JD26" s="146"/>
      <c r="JE26" s="146"/>
      <c r="JF26" s="146"/>
      <c r="JG26" s="146"/>
      <c r="JH26" s="146"/>
      <c r="JI26" s="146"/>
      <c r="JJ26" s="146"/>
      <c r="JK26" s="146"/>
      <c r="JL26" s="146"/>
      <c r="JM26" s="146"/>
      <c r="JN26" s="146"/>
      <c r="JO26" s="146"/>
      <c r="JP26" s="146"/>
      <c r="JQ26" s="146"/>
      <c r="JR26" s="146"/>
      <c r="JS26" s="146"/>
      <c r="JT26" s="146"/>
      <c r="JU26" s="146"/>
      <c r="JV26" s="146"/>
      <c r="JW26" s="146"/>
      <c r="JX26" s="146"/>
      <c r="JY26" s="146"/>
      <c r="JZ26" s="146"/>
      <c r="KA26" s="146"/>
      <c r="KB26" s="146"/>
      <c r="KC26" s="146"/>
      <c r="KD26" s="146"/>
      <c r="KE26" s="146"/>
      <c r="KF26" s="146"/>
      <c r="KG26" s="146"/>
      <c r="KH26" s="146"/>
      <c r="KI26" s="146"/>
      <c r="KJ26" s="146"/>
      <c r="KK26" s="146"/>
      <c r="KL26" s="146"/>
      <c r="KM26" s="146"/>
      <c r="KN26" s="146"/>
      <c r="KO26" s="146"/>
      <c r="KP26" s="146"/>
      <c r="KQ26" s="146"/>
      <c r="KR26" s="146"/>
      <c r="KS26" s="146"/>
      <c r="KT26" s="146"/>
      <c r="KU26" s="146"/>
      <c r="KV26" s="146"/>
      <c r="KW26" s="146"/>
      <c r="KX26" s="146"/>
      <c r="KY26" s="146"/>
      <c r="KZ26" s="146"/>
      <c r="LA26" s="146"/>
      <c r="LB26" s="146"/>
      <c r="LC26" s="146"/>
      <c r="LD26" s="146"/>
      <c r="LE26" s="146"/>
      <c r="LF26" s="146"/>
      <c r="LG26" s="146"/>
      <c r="LH26" s="146"/>
      <c r="LI26" s="146"/>
      <c r="LJ26" s="146"/>
      <c r="LK26" s="146"/>
      <c r="LL26" s="146"/>
      <c r="LM26" s="146"/>
      <c r="LN26" s="146"/>
      <c r="LO26" s="146"/>
      <c r="LP26" s="146"/>
      <c r="LQ26" s="146"/>
      <c r="LR26" s="146"/>
      <c r="LS26" s="146"/>
      <c r="LT26" s="146"/>
      <c r="LU26" s="146"/>
      <c r="LV26" s="146"/>
      <c r="LW26" s="146"/>
      <c r="LX26" s="146"/>
      <c r="LY26" s="146"/>
      <c r="LZ26" s="146"/>
      <c r="MA26" s="146"/>
      <c r="MB26" s="146"/>
      <c r="MC26" s="146"/>
      <c r="MD26" s="146"/>
      <c r="ME26" s="146"/>
      <c r="MF26" s="146"/>
      <c r="MG26" s="146"/>
      <c r="MH26" s="146"/>
      <c r="MI26" s="146"/>
      <c r="MJ26" s="146"/>
      <c r="MK26" s="146"/>
      <c r="ML26" s="146"/>
      <c r="MM26" s="146"/>
      <c r="MN26" s="146"/>
      <c r="MO26" s="146"/>
      <c r="MP26" s="146"/>
      <c r="MQ26" s="146"/>
      <c r="MR26" s="146"/>
      <c r="MS26" s="146"/>
      <c r="MT26" s="146"/>
      <c r="MU26" s="146"/>
      <c r="MV26" s="146"/>
      <c r="MW26" s="146"/>
      <c r="MX26" s="146"/>
      <c r="MY26" s="146"/>
      <c r="MZ26" s="146"/>
      <c r="NA26" s="146"/>
      <c r="NB26" s="146"/>
      <c r="NC26" s="146"/>
      <c r="ND26" s="146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6"/>
      <c r="NS26" s="146"/>
      <c r="NT26" s="146"/>
      <c r="NU26" s="146"/>
      <c r="NV26" s="146"/>
      <c r="NW26" s="146"/>
      <c r="NX26" s="146"/>
      <c r="NY26" s="146"/>
      <c r="NZ26" s="146"/>
      <c r="OA26" s="146"/>
      <c r="OB26" s="146"/>
      <c r="OC26" s="146"/>
      <c r="OD26" s="146"/>
      <c r="OE26" s="146"/>
      <c r="OF26" s="146"/>
      <c r="OG26" s="146"/>
      <c r="OH26" s="146"/>
      <c r="OI26" s="146"/>
      <c r="OJ26" s="146"/>
      <c r="OK26" s="146"/>
      <c r="OL26" s="146"/>
      <c r="OM26" s="146"/>
      <c r="ON26" s="146"/>
    </row>
    <row r="27" spans="1:404" s="155" customFormat="1" ht="30" customHeight="1" x14ac:dyDescent="0.25">
      <c r="A27" s="150" t="s">
        <v>99</v>
      </c>
      <c r="B27" s="151" t="s">
        <v>100</v>
      </c>
      <c r="C27" s="152">
        <f>SUM(C28:C33)</f>
        <v>498</v>
      </c>
      <c r="D27" s="153">
        <f>SUM(D28:D33)</f>
        <v>108</v>
      </c>
      <c r="E27" s="153">
        <f>SUM(E28:E33)</f>
        <v>332</v>
      </c>
      <c r="F27" s="154">
        <f>SUM(F28:F33)</f>
        <v>72</v>
      </c>
      <c r="G27" s="210"/>
      <c r="H27" s="189"/>
      <c r="I27" s="189"/>
      <c r="J27" s="189">
        <f t="shared" ref="J27:V27" si="7">SUM(J28:J33)</f>
        <v>606</v>
      </c>
      <c r="K27" s="189">
        <f t="shared" si="7"/>
        <v>160</v>
      </c>
      <c r="L27" s="189">
        <f t="shared" si="7"/>
        <v>404</v>
      </c>
      <c r="M27" s="189">
        <f t="shared" si="7"/>
        <v>98</v>
      </c>
      <c r="N27" s="189">
        <f t="shared" si="7"/>
        <v>306</v>
      </c>
      <c r="O27" s="189">
        <f t="shared" si="7"/>
        <v>20</v>
      </c>
      <c r="P27" s="189">
        <f t="shared" si="7"/>
        <v>22</v>
      </c>
      <c r="Q27" s="189">
        <f t="shared" si="7"/>
        <v>0</v>
      </c>
      <c r="R27" s="191">
        <f t="shared" si="7"/>
        <v>0</v>
      </c>
      <c r="S27" s="189">
        <f t="shared" si="7"/>
        <v>0</v>
      </c>
      <c r="T27" s="189">
        <f t="shared" si="7"/>
        <v>0</v>
      </c>
      <c r="U27" s="189">
        <f t="shared" si="7"/>
        <v>0</v>
      </c>
      <c r="V27" s="189">
        <f t="shared" si="7"/>
        <v>0</v>
      </c>
      <c r="W27" s="164">
        <f>SUM(W28:W33)</f>
        <v>192</v>
      </c>
      <c r="X27" s="189"/>
      <c r="Y27" s="189">
        <f>SUM(Y28:Y33)</f>
        <v>96</v>
      </c>
      <c r="Z27" s="189"/>
      <c r="AA27" s="189">
        <f>SUM(AA28:AA33)</f>
        <v>62</v>
      </c>
      <c r="AB27" s="189"/>
      <c r="AC27" s="189">
        <f>SUM(AC28:AC33)</f>
        <v>54</v>
      </c>
      <c r="AD27" s="189"/>
      <c r="AE27" s="9"/>
      <c r="AF27" s="9"/>
      <c r="AG27" s="9"/>
      <c r="AH27" s="9"/>
      <c r="AI27" s="9"/>
      <c r="AJ27" s="9"/>
      <c r="AK27" s="146"/>
      <c r="AL27" s="146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</row>
    <row r="28" spans="1:404" x14ac:dyDescent="0.25">
      <c r="A28" s="198" t="s">
        <v>101</v>
      </c>
      <c r="B28" s="85" t="s">
        <v>102</v>
      </c>
      <c r="C28" s="92">
        <f>J28</f>
        <v>64</v>
      </c>
      <c r="D28" s="13"/>
      <c r="E28" s="14">
        <f>L28</f>
        <v>48</v>
      </c>
      <c r="F28" s="200"/>
      <c r="G28" s="89"/>
      <c r="H28" s="105"/>
      <c r="I28" s="105">
        <v>3</v>
      </c>
      <c r="J28" s="11">
        <f t="shared" ref="J28:J37" si="8">K28+L28+O28+P28+R28</f>
        <v>64</v>
      </c>
      <c r="K28" s="15">
        <v>10</v>
      </c>
      <c r="L28" s="14">
        <f>M28+N28</f>
        <v>48</v>
      </c>
      <c r="M28" s="105">
        <v>18</v>
      </c>
      <c r="N28" s="105">
        <v>30</v>
      </c>
      <c r="O28" s="105">
        <v>4</v>
      </c>
      <c r="P28" s="105">
        <v>2</v>
      </c>
      <c r="Q28" s="105"/>
      <c r="R28" s="128"/>
      <c r="S28" s="105"/>
      <c r="T28" s="105"/>
      <c r="U28" s="105"/>
      <c r="V28" s="105"/>
      <c r="W28" s="15">
        <f>L28</f>
        <v>48</v>
      </c>
      <c r="X28" s="105" t="s">
        <v>180</v>
      </c>
      <c r="Z28" s="105"/>
      <c r="AB28" s="105"/>
      <c r="AC28" s="105"/>
      <c r="AD28" s="105"/>
      <c r="AG28" s="202"/>
      <c r="AK28" s="146"/>
      <c r="AL28" s="146"/>
    </row>
    <row r="29" spans="1:404" x14ac:dyDescent="0.25">
      <c r="A29" s="198" t="s">
        <v>103</v>
      </c>
      <c r="B29" s="85" t="s">
        <v>93</v>
      </c>
      <c r="C29" s="92">
        <f>J29</f>
        <v>64</v>
      </c>
      <c r="D29" s="13"/>
      <c r="E29" s="14">
        <f>L29</f>
        <v>48</v>
      </c>
      <c r="F29" s="200"/>
      <c r="G29" s="89"/>
      <c r="H29" s="105"/>
      <c r="I29" s="105">
        <v>3</v>
      </c>
      <c r="J29" s="11">
        <f t="shared" si="8"/>
        <v>64</v>
      </c>
      <c r="K29" s="15">
        <v>10</v>
      </c>
      <c r="L29" s="14">
        <f t="shared" ref="L29:L38" si="9">M29+N29</f>
        <v>48</v>
      </c>
      <c r="M29" s="105">
        <v>20</v>
      </c>
      <c r="N29" s="105">
        <v>28</v>
      </c>
      <c r="O29" s="105">
        <v>4</v>
      </c>
      <c r="P29" s="105">
        <v>2</v>
      </c>
      <c r="Q29" s="105"/>
      <c r="R29" s="128"/>
      <c r="S29" s="105"/>
      <c r="T29" s="105"/>
      <c r="U29" s="105"/>
      <c r="V29" s="105"/>
      <c r="W29" s="15">
        <f>L29</f>
        <v>48</v>
      </c>
      <c r="X29" s="13" t="s">
        <v>180</v>
      </c>
      <c r="Y29" s="13"/>
      <c r="Z29" s="105"/>
      <c r="AA29" s="105"/>
      <c r="AB29" s="105"/>
      <c r="AC29" s="105"/>
      <c r="AD29" s="105"/>
      <c r="AG29" s="156"/>
      <c r="AK29" s="146"/>
      <c r="AL29" s="146"/>
    </row>
    <row r="30" spans="1:404" x14ac:dyDescent="0.25">
      <c r="A30" s="198" t="s">
        <v>104</v>
      </c>
      <c r="B30" s="85" t="s">
        <v>92</v>
      </c>
      <c r="C30" s="92">
        <f>J30</f>
        <v>134</v>
      </c>
      <c r="D30" s="13"/>
      <c r="E30" s="14">
        <f>L30</f>
        <v>118</v>
      </c>
      <c r="F30" s="200"/>
      <c r="G30" s="89"/>
      <c r="H30" s="217" t="s">
        <v>268</v>
      </c>
      <c r="I30" s="105">
        <v>6</v>
      </c>
      <c r="J30" s="44">
        <f t="shared" si="8"/>
        <v>134</v>
      </c>
      <c r="K30" s="15">
        <v>8</v>
      </c>
      <c r="L30" s="14">
        <f t="shared" si="9"/>
        <v>118</v>
      </c>
      <c r="M30" s="105">
        <v>16</v>
      </c>
      <c r="N30" s="105">
        <v>102</v>
      </c>
      <c r="O30" s="105">
        <v>4</v>
      </c>
      <c r="P30" s="105">
        <v>4</v>
      </c>
      <c r="Q30" s="105"/>
      <c r="R30" s="128"/>
      <c r="S30" s="105"/>
      <c r="T30" s="105"/>
      <c r="U30" s="105"/>
      <c r="V30" s="105"/>
      <c r="W30" s="105">
        <v>30</v>
      </c>
      <c r="X30" s="105" t="s">
        <v>178</v>
      </c>
      <c r="Y30" s="105">
        <v>30</v>
      </c>
      <c r="Z30" s="105" t="s">
        <v>178</v>
      </c>
      <c r="AA30" s="105">
        <v>30</v>
      </c>
      <c r="AB30" s="105" t="s">
        <v>178</v>
      </c>
      <c r="AC30" s="105">
        <v>28</v>
      </c>
      <c r="AD30" s="105" t="s">
        <v>180</v>
      </c>
      <c r="AG30" s="156"/>
      <c r="AK30" s="146"/>
      <c r="AL30" s="146"/>
    </row>
    <row r="31" spans="1:404" ht="17.25" customHeight="1" x14ac:dyDescent="0.25">
      <c r="A31" s="198" t="s">
        <v>106</v>
      </c>
      <c r="B31" s="85" t="s">
        <v>108</v>
      </c>
      <c r="C31" s="92">
        <f>J31</f>
        <v>236</v>
      </c>
      <c r="D31" s="13"/>
      <c r="E31" s="14">
        <f>L31</f>
        <v>118</v>
      </c>
      <c r="F31" s="200"/>
      <c r="G31" s="89"/>
      <c r="H31" s="217" t="s">
        <v>268</v>
      </c>
      <c r="I31" s="105">
        <v>6</v>
      </c>
      <c r="J31" s="11">
        <f t="shared" si="8"/>
        <v>236</v>
      </c>
      <c r="K31" s="15">
        <v>108</v>
      </c>
      <c r="L31" s="14">
        <f t="shared" si="9"/>
        <v>118</v>
      </c>
      <c r="M31" s="105">
        <v>16</v>
      </c>
      <c r="N31" s="105">
        <v>102</v>
      </c>
      <c r="O31" s="105">
        <v>4</v>
      </c>
      <c r="P31" s="105">
        <v>6</v>
      </c>
      <c r="Q31" s="105"/>
      <c r="R31" s="128"/>
      <c r="S31" s="105"/>
      <c r="T31" s="105"/>
      <c r="U31" s="105"/>
      <c r="V31" s="105"/>
      <c r="W31" s="105">
        <v>30</v>
      </c>
      <c r="X31" s="105" t="s">
        <v>178</v>
      </c>
      <c r="Y31" s="105">
        <v>30</v>
      </c>
      <c r="Z31" s="105" t="s">
        <v>178</v>
      </c>
      <c r="AA31" s="105">
        <v>32</v>
      </c>
      <c r="AB31" s="105" t="s">
        <v>178</v>
      </c>
      <c r="AC31" s="105">
        <v>26</v>
      </c>
      <c r="AD31" s="105" t="s">
        <v>180</v>
      </c>
      <c r="AG31" s="156"/>
      <c r="AK31" s="146"/>
      <c r="AL31" s="146"/>
    </row>
    <row r="32" spans="1:404" x14ac:dyDescent="0.25">
      <c r="A32" s="198" t="s">
        <v>107</v>
      </c>
      <c r="B32" s="35" t="s">
        <v>105</v>
      </c>
      <c r="C32" s="198"/>
      <c r="D32" s="105">
        <f>J32</f>
        <v>54</v>
      </c>
      <c r="E32" s="105"/>
      <c r="F32" s="157">
        <f>L32</f>
        <v>36</v>
      </c>
      <c r="G32" s="89">
        <v>4</v>
      </c>
      <c r="H32" s="105"/>
      <c r="I32" s="105"/>
      <c r="J32" s="11">
        <f t="shared" si="8"/>
        <v>54</v>
      </c>
      <c r="K32" s="15">
        <v>12</v>
      </c>
      <c r="L32" s="14">
        <f t="shared" si="9"/>
        <v>36</v>
      </c>
      <c r="M32" s="105">
        <v>14</v>
      </c>
      <c r="N32" s="105">
        <v>22</v>
      </c>
      <c r="O32" s="105">
        <v>2</v>
      </c>
      <c r="P32" s="105">
        <v>4</v>
      </c>
      <c r="Q32" s="105"/>
      <c r="R32" s="128"/>
      <c r="S32" s="105"/>
      <c r="T32" s="105"/>
      <c r="U32" s="105"/>
      <c r="V32" s="105"/>
      <c r="W32" s="105"/>
      <c r="X32" s="105"/>
      <c r="Y32" s="15">
        <f>L32</f>
        <v>36</v>
      </c>
      <c r="Z32" s="105" t="s">
        <v>173</v>
      </c>
      <c r="AA32" s="105"/>
      <c r="AB32" s="105"/>
      <c r="AC32" s="105"/>
      <c r="AD32" s="105"/>
      <c r="AG32" s="156"/>
      <c r="AK32" s="146"/>
      <c r="AL32" s="146"/>
    </row>
    <row r="33" spans="1:404" x14ac:dyDescent="0.25">
      <c r="A33" s="198" t="s">
        <v>109</v>
      </c>
      <c r="B33" s="86" t="s">
        <v>221</v>
      </c>
      <c r="C33" s="92"/>
      <c r="D33" s="105">
        <f>J33</f>
        <v>54</v>
      </c>
      <c r="E33" s="13"/>
      <c r="F33" s="157">
        <f>L33</f>
        <v>36</v>
      </c>
      <c r="G33" s="89"/>
      <c r="H33" s="105">
        <v>3</v>
      </c>
      <c r="I33" s="105"/>
      <c r="J33" s="15">
        <f t="shared" si="8"/>
        <v>54</v>
      </c>
      <c r="K33" s="15">
        <v>12</v>
      </c>
      <c r="L33" s="14">
        <f t="shared" si="9"/>
        <v>36</v>
      </c>
      <c r="M33" s="105">
        <v>14</v>
      </c>
      <c r="N33" s="105">
        <v>22</v>
      </c>
      <c r="O33" s="105">
        <v>2</v>
      </c>
      <c r="P33" s="105">
        <v>4</v>
      </c>
      <c r="Q33" s="105"/>
      <c r="R33" s="128"/>
      <c r="S33" s="105"/>
      <c r="T33" s="105"/>
      <c r="U33" s="105"/>
      <c r="V33" s="105"/>
      <c r="W33" s="15">
        <f>L33</f>
        <v>36</v>
      </c>
      <c r="X33" s="105" t="s">
        <v>178</v>
      </c>
      <c r="Y33" s="105"/>
      <c r="Z33" s="105"/>
      <c r="AA33" s="105"/>
      <c r="AB33" s="105"/>
      <c r="AC33" s="105"/>
      <c r="AD33" s="105"/>
      <c r="AG33" s="156"/>
      <c r="AK33" s="146"/>
      <c r="AL33" s="146"/>
    </row>
    <row r="34" spans="1:404" s="155" customFormat="1" ht="30" customHeight="1" x14ac:dyDescent="0.25">
      <c r="A34" s="150" t="s">
        <v>110</v>
      </c>
      <c r="B34" s="151" t="s">
        <v>111</v>
      </c>
      <c r="C34" s="158">
        <f>SUM(C35:C38)</f>
        <v>174</v>
      </c>
      <c r="D34" s="159">
        <f>SUM(D35:D38)</f>
        <v>162</v>
      </c>
      <c r="E34" s="159">
        <f>SUM(E35:E38)</f>
        <v>116</v>
      </c>
      <c r="F34" s="160">
        <f>SUM(F35:F38)</f>
        <v>104</v>
      </c>
      <c r="G34" s="210"/>
      <c r="H34" s="189"/>
      <c r="I34" s="189"/>
      <c r="J34" s="164">
        <f>SUM(J35:J38)</f>
        <v>336</v>
      </c>
      <c r="K34" s="189">
        <f t="shared" ref="K34:AC34" si="10">SUM(K35:K38)</f>
        <v>90</v>
      </c>
      <c r="L34" s="189">
        <f t="shared" si="10"/>
        <v>220</v>
      </c>
      <c r="M34" s="189">
        <f t="shared" si="10"/>
        <v>78</v>
      </c>
      <c r="N34" s="189">
        <f t="shared" si="10"/>
        <v>142</v>
      </c>
      <c r="O34" s="189">
        <f t="shared" si="10"/>
        <v>12</v>
      </c>
      <c r="P34" s="189">
        <f t="shared" si="10"/>
        <v>14</v>
      </c>
      <c r="Q34" s="189">
        <f t="shared" si="10"/>
        <v>0</v>
      </c>
      <c r="R34" s="191">
        <f t="shared" si="10"/>
        <v>0</v>
      </c>
      <c r="S34" s="189">
        <f t="shared" si="10"/>
        <v>0</v>
      </c>
      <c r="T34" s="189">
        <f t="shared" si="10"/>
        <v>0</v>
      </c>
      <c r="U34" s="189">
        <f t="shared" si="10"/>
        <v>0</v>
      </c>
      <c r="V34" s="189">
        <f t="shared" si="10"/>
        <v>0</v>
      </c>
      <c r="W34" s="164">
        <f>SUM(W35:W38)</f>
        <v>68</v>
      </c>
      <c r="X34" s="189">
        <f t="shared" si="10"/>
        <v>0</v>
      </c>
      <c r="Y34" s="189">
        <f t="shared" si="10"/>
        <v>36</v>
      </c>
      <c r="Z34" s="189"/>
      <c r="AA34" s="189">
        <f t="shared" si="10"/>
        <v>80</v>
      </c>
      <c r="AB34" s="189"/>
      <c r="AC34" s="189">
        <f t="shared" si="10"/>
        <v>36</v>
      </c>
      <c r="AD34" s="189"/>
      <c r="AE34" s="9"/>
      <c r="AF34" s="9"/>
      <c r="AG34" s="9"/>
      <c r="AH34" s="9"/>
      <c r="AI34" s="9"/>
      <c r="AJ34" s="9"/>
      <c r="AK34" s="146"/>
      <c r="AL34" s="146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</row>
    <row r="35" spans="1:404" x14ac:dyDescent="0.25">
      <c r="A35" s="198" t="s">
        <v>112</v>
      </c>
      <c r="B35" s="85" t="s">
        <v>235</v>
      </c>
      <c r="C35" s="203">
        <v>62</v>
      </c>
      <c r="D35" s="13">
        <v>40</v>
      </c>
      <c r="E35" s="14">
        <v>34</v>
      </c>
      <c r="F35" s="200">
        <v>34</v>
      </c>
      <c r="G35" s="89"/>
      <c r="H35" s="105"/>
      <c r="I35" s="105">
        <v>3</v>
      </c>
      <c r="J35" s="15">
        <f>K35+L35+O35+P35+R35</f>
        <v>102</v>
      </c>
      <c r="K35" s="15">
        <v>26</v>
      </c>
      <c r="L35" s="14">
        <f t="shared" si="9"/>
        <v>68</v>
      </c>
      <c r="M35" s="105">
        <v>28</v>
      </c>
      <c r="N35" s="105">
        <v>40</v>
      </c>
      <c r="O35" s="105">
        <v>4</v>
      </c>
      <c r="P35" s="105">
        <v>4</v>
      </c>
      <c r="Q35" s="105"/>
      <c r="R35" s="128"/>
      <c r="S35" s="105"/>
      <c r="T35" s="105"/>
      <c r="U35" s="105"/>
      <c r="V35" s="105"/>
      <c r="W35" s="15">
        <f>L35</f>
        <v>68</v>
      </c>
      <c r="X35" s="105" t="s">
        <v>180</v>
      </c>
      <c r="Y35" s="105"/>
      <c r="Z35" s="105"/>
      <c r="AA35" s="105"/>
      <c r="AB35" s="105"/>
      <c r="AC35" s="105"/>
      <c r="AD35" s="105"/>
      <c r="AG35" s="156"/>
      <c r="AK35" s="146"/>
      <c r="AL35" s="146"/>
    </row>
    <row r="36" spans="1:404" ht="30" x14ac:dyDescent="0.25">
      <c r="A36" s="198" t="s">
        <v>113</v>
      </c>
      <c r="B36" s="85" t="s">
        <v>237</v>
      </c>
      <c r="C36" s="203">
        <v>64</v>
      </c>
      <c r="D36" s="13">
        <v>50</v>
      </c>
      <c r="E36" s="14">
        <v>46</v>
      </c>
      <c r="F36" s="200">
        <v>34</v>
      </c>
      <c r="G36" s="89"/>
      <c r="I36" s="105">
        <v>5</v>
      </c>
      <c r="J36" s="15">
        <f>K36+L36+O36+P36+R36</f>
        <v>114</v>
      </c>
      <c r="K36" s="15">
        <v>26</v>
      </c>
      <c r="L36" s="14">
        <f t="shared" si="9"/>
        <v>80</v>
      </c>
      <c r="M36" s="105">
        <v>26</v>
      </c>
      <c r="N36" s="105">
        <v>54</v>
      </c>
      <c r="O36" s="105">
        <v>4</v>
      </c>
      <c r="P36" s="105">
        <v>4</v>
      </c>
      <c r="Q36" s="105"/>
      <c r="R36" s="128"/>
      <c r="S36" s="105"/>
      <c r="T36" s="105"/>
      <c r="U36" s="105"/>
      <c r="V36" s="105"/>
      <c r="W36" s="105"/>
      <c r="X36" s="105"/>
      <c r="Y36" s="105"/>
      <c r="Z36" s="105"/>
      <c r="AA36" s="15">
        <f>L36</f>
        <v>80</v>
      </c>
      <c r="AB36" s="105" t="s">
        <v>180</v>
      </c>
      <c r="AC36" s="105"/>
      <c r="AD36" s="105"/>
      <c r="AG36" s="156"/>
      <c r="AK36" s="146"/>
      <c r="AL36" s="146"/>
    </row>
    <row r="37" spans="1:404" x14ac:dyDescent="0.25">
      <c r="A37" s="198" t="s">
        <v>114</v>
      </c>
      <c r="B37" s="85" t="s">
        <v>236</v>
      </c>
      <c r="C37" s="203">
        <f>J37</f>
        <v>48</v>
      </c>
      <c r="D37" s="13"/>
      <c r="E37" s="14">
        <f>L37</f>
        <v>36</v>
      </c>
      <c r="F37" s="200"/>
      <c r="G37" s="89">
        <v>4</v>
      </c>
      <c r="H37" s="105"/>
      <c r="I37" s="105"/>
      <c r="J37" s="15">
        <f t="shared" si="8"/>
        <v>48</v>
      </c>
      <c r="K37" s="15">
        <v>8</v>
      </c>
      <c r="L37" s="14">
        <f t="shared" si="9"/>
        <v>36</v>
      </c>
      <c r="M37" s="105">
        <v>14</v>
      </c>
      <c r="N37" s="105">
        <v>22</v>
      </c>
      <c r="O37" s="105">
        <v>2</v>
      </c>
      <c r="P37" s="105">
        <v>2</v>
      </c>
      <c r="Q37" s="105"/>
      <c r="R37" s="128"/>
      <c r="S37" s="105"/>
      <c r="T37" s="105"/>
      <c r="U37" s="105"/>
      <c r="V37" s="105"/>
      <c r="W37" s="105"/>
      <c r="X37" s="105"/>
      <c r="Y37" s="15">
        <f>L37</f>
        <v>36</v>
      </c>
      <c r="Z37" s="105" t="s">
        <v>173</v>
      </c>
      <c r="AA37" s="105"/>
      <c r="AB37" s="105"/>
      <c r="AC37" s="105"/>
      <c r="AD37" s="105"/>
      <c r="AG37" s="156"/>
      <c r="AK37" s="146"/>
      <c r="AL37" s="146"/>
    </row>
    <row r="38" spans="1:404" x14ac:dyDescent="0.25">
      <c r="A38" s="198" t="s">
        <v>115</v>
      </c>
      <c r="B38" s="85" t="s">
        <v>116</v>
      </c>
      <c r="C38" s="92"/>
      <c r="D38" s="14">
        <f>J38</f>
        <v>72</v>
      </c>
      <c r="E38" s="13"/>
      <c r="F38" s="161">
        <f>L38</f>
        <v>36</v>
      </c>
      <c r="G38" s="89">
        <v>6</v>
      </c>
      <c r="H38" s="105"/>
      <c r="I38" s="105"/>
      <c r="J38" s="15">
        <f>K38+L38+O38+P38+R38</f>
        <v>72</v>
      </c>
      <c r="K38" s="15">
        <v>30</v>
      </c>
      <c r="L38" s="14">
        <f t="shared" si="9"/>
        <v>36</v>
      </c>
      <c r="M38" s="105">
        <v>10</v>
      </c>
      <c r="N38" s="105">
        <v>26</v>
      </c>
      <c r="O38" s="105">
        <v>2</v>
      </c>
      <c r="P38" s="105">
        <v>4</v>
      </c>
      <c r="Q38" s="105"/>
      <c r="R38" s="128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5">
        <f>L38</f>
        <v>36</v>
      </c>
      <c r="AD38" s="105" t="s">
        <v>173</v>
      </c>
      <c r="AG38" s="156"/>
      <c r="AK38" s="146"/>
      <c r="AL38" s="146"/>
    </row>
    <row r="39" spans="1:404" s="155" customFormat="1" x14ac:dyDescent="0.25">
      <c r="A39" s="150" t="s">
        <v>133</v>
      </c>
      <c r="B39" s="162" t="s">
        <v>134</v>
      </c>
      <c r="C39" s="163">
        <f>C40+C58</f>
        <v>1542</v>
      </c>
      <c r="D39" s="164">
        <f>D40+D58</f>
        <v>702</v>
      </c>
      <c r="E39" s="164">
        <f>E40+E58</f>
        <v>1028</v>
      </c>
      <c r="F39" s="165">
        <f>F40+F58</f>
        <v>472</v>
      </c>
      <c r="G39" s="210"/>
      <c r="H39" s="189"/>
      <c r="I39" s="189"/>
      <c r="J39" s="189">
        <f t="shared" ref="J39:W39" si="11">J40+J58</f>
        <v>2244</v>
      </c>
      <c r="K39" s="189">
        <f t="shared" si="11"/>
        <v>530</v>
      </c>
      <c r="L39" s="189">
        <f t="shared" si="11"/>
        <v>1500</v>
      </c>
      <c r="M39" s="189">
        <f t="shared" si="11"/>
        <v>580</v>
      </c>
      <c r="N39" s="189">
        <f t="shared" si="11"/>
        <v>896</v>
      </c>
      <c r="O39" s="189">
        <f t="shared" si="11"/>
        <v>94</v>
      </c>
      <c r="P39" s="189">
        <f t="shared" si="11"/>
        <v>114</v>
      </c>
      <c r="Q39" s="189">
        <f t="shared" si="11"/>
        <v>360</v>
      </c>
      <c r="R39" s="191">
        <f>R40+R58</f>
        <v>30</v>
      </c>
      <c r="S39" s="189">
        <f>S40+S58</f>
        <v>0</v>
      </c>
      <c r="T39" s="189">
        <f t="shared" si="11"/>
        <v>0</v>
      </c>
      <c r="U39" s="189">
        <f t="shared" si="11"/>
        <v>0</v>
      </c>
      <c r="V39" s="189">
        <f t="shared" si="11"/>
        <v>0</v>
      </c>
      <c r="W39" s="189">
        <f t="shared" si="11"/>
        <v>240</v>
      </c>
      <c r="X39" s="189"/>
      <c r="Y39" s="189">
        <f>Y40+Y58</f>
        <v>582</v>
      </c>
      <c r="Z39" s="189"/>
      <c r="AA39" s="189">
        <f>AA40+AA58</f>
        <v>318</v>
      </c>
      <c r="AB39" s="189"/>
      <c r="AC39" s="189">
        <f>AC40+AC58</f>
        <v>336</v>
      </c>
      <c r="AD39" s="189"/>
      <c r="AE39" s="9"/>
      <c r="AF39" s="9"/>
      <c r="AG39" s="156"/>
      <c r="AH39" s="9"/>
      <c r="AI39" s="9"/>
      <c r="AJ39" s="9"/>
      <c r="AK39" s="146"/>
      <c r="AL39" s="146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</row>
    <row r="40" spans="1:404" s="170" customFormat="1" x14ac:dyDescent="0.25">
      <c r="A40" s="37" t="s">
        <v>117</v>
      </c>
      <c r="B40" s="166" t="s">
        <v>222</v>
      </c>
      <c r="C40" s="167">
        <f>SUM(C41:C50)+SUM(C51:C57)</f>
        <v>726</v>
      </c>
      <c r="D40" s="168">
        <f>SUM(D41:D50)+SUM(D51:D57)</f>
        <v>468</v>
      </c>
      <c r="E40" s="168">
        <f>SUM(E41:E50)+SUM(E51:E57)</f>
        <v>484</v>
      </c>
      <c r="F40" s="169">
        <f>SUM(F41:F50)+SUM(F51:F57)</f>
        <v>290</v>
      </c>
      <c r="G40" s="211"/>
      <c r="H40" s="172"/>
      <c r="I40" s="172"/>
      <c r="J40" s="168">
        <f>SUM(J41:J50)+SUM(J51:J57)</f>
        <v>1194</v>
      </c>
      <c r="K40" s="172">
        <f t="shared" ref="K40:R40" si="12">SUM(K41:K50)+SUM(K51:K57)</f>
        <v>284</v>
      </c>
      <c r="L40" s="172">
        <f t="shared" si="12"/>
        <v>774</v>
      </c>
      <c r="M40" s="172">
        <f t="shared" si="12"/>
        <v>296</v>
      </c>
      <c r="N40" s="172">
        <f t="shared" si="12"/>
        <v>478</v>
      </c>
      <c r="O40" s="172">
        <f t="shared" si="12"/>
        <v>46</v>
      </c>
      <c r="P40" s="172">
        <f t="shared" si="12"/>
        <v>90</v>
      </c>
      <c r="Q40" s="172">
        <f t="shared" si="12"/>
        <v>0</v>
      </c>
      <c r="R40" s="191">
        <f t="shared" si="12"/>
        <v>0</v>
      </c>
      <c r="S40" s="172"/>
      <c r="T40" s="172"/>
      <c r="U40" s="172"/>
      <c r="V40" s="172"/>
      <c r="W40" s="172">
        <f>SUM(W41:W50)+SUM(W51:W57)</f>
        <v>80</v>
      </c>
      <c r="X40" s="172"/>
      <c r="Y40" s="172">
        <f>SUM(Y41:Y50)+SUM(Y51:Y57)</f>
        <v>372</v>
      </c>
      <c r="Z40" s="172"/>
      <c r="AA40" s="172">
        <f>SUM(AA41:AA50)+SUM(AA51:AA57)</f>
        <v>144</v>
      </c>
      <c r="AB40" s="172"/>
      <c r="AC40" s="172">
        <f>SUM(AC41:AC50)+SUM(AC51:AC57)</f>
        <v>178</v>
      </c>
      <c r="AD40" s="172"/>
      <c r="AE40" s="9"/>
      <c r="AF40" s="9"/>
      <c r="AG40" s="156"/>
      <c r="AH40" s="9"/>
      <c r="AI40" s="9"/>
      <c r="AJ40" s="9"/>
      <c r="AK40" s="146"/>
      <c r="AL40" s="146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</row>
    <row r="41" spans="1:404" x14ac:dyDescent="0.25">
      <c r="A41" s="198" t="s">
        <v>118</v>
      </c>
      <c r="B41" s="85" t="s">
        <v>238</v>
      </c>
      <c r="C41" s="203">
        <f>J41</f>
        <v>68</v>
      </c>
      <c r="D41" s="13"/>
      <c r="E41" s="14">
        <f>L41</f>
        <v>42</v>
      </c>
      <c r="F41" s="200"/>
      <c r="G41" s="89">
        <v>3</v>
      </c>
      <c r="H41" s="105"/>
      <c r="I41" s="105"/>
      <c r="J41" s="15">
        <f t="shared" ref="J41:J57" si="13">K41+L41+O41+P41+R41</f>
        <v>68</v>
      </c>
      <c r="K41" s="15">
        <v>20</v>
      </c>
      <c r="L41" s="14">
        <f t="shared" ref="L41:L57" si="14">M41+N41</f>
        <v>42</v>
      </c>
      <c r="M41" s="105">
        <v>18</v>
      </c>
      <c r="N41" s="105">
        <v>24</v>
      </c>
      <c r="O41" s="105">
        <v>2</v>
      </c>
      <c r="P41" s="105">
        <v>4</v>
      </c>
      <c r="Q41" s="105"/>
      <c r="R41" s="128"/>
      <c r="S41" s="105"/>
      <c r="T41" s="105"/>
      <c r="U41" s="105"/>
      <c r="V41" s="105"/>
      <c r="W41" s="15">
        <f>L41</f>
        <v>42</v>
      </c>
      <c r="X41" s="105" t="s">
        <v>173</v>
      </c>
      <c r="Y41" s="105"/>
      <c r="Z41" s="105"/>
      <c r="AA41" s="105"/>
      <c r="AB41" s="105"/>
      <c r="AC41" s="105"/>
      <c r="AD41" s="105"/>
      <c r="AG41" s="156"/>
      <c r="AK41" s="146"/>
      <c r="AL41" s="146"/>
    </row>
    <row r="42" spans="1:404" x14ac:dyDescent="0.25">
      <c r="A42" s="198" t="s">
        <v>119</v>
      </c>
      <c r="B42" s="85" t="s">
        <v>239</v>
      </c>
      <c r="C42" s="203">
        <f t="shared" ref="C42:C50" si="15">J42</f>
        <v>74</v>
      </c>
      <c r="D42" s="13"/>
      <c r="E42" s="14">
        <f t="shared" ref="E42:E50" si="16">L42</f>
        <v>48</v>
      </c>
      <c r="F42" s="200"/>
      <c r="G42" s="89"/>
      <c r="I42" s="105">
        <v>4</v>
      </c>
      <c r="J42" s="15">
        <f>K42+L42+O42+P42+R42</f>
        <v>74</v>
      </c>
      <c r="K42" s="15">
        <v>16</v>
      </c>
      <c r="L42" s="14">
        <f t="shared" si="14"/>
        <v>48</v>
      </c>
      <c r="M42" s="105">
        <v>18</v>
      </c>
      <c r="N42" s="105">
        <v>30</v>
      </c>
      <c r="O42" s="105">
        <v>4</v>
      </c>
      <c r="P42" s="105">
        <v>6</v>
      </c>
      <c r="Q42" s="105"/>
      <c r="R42" s="128"/>
      <c r="S42" s="105"/>
      <c r="T42" s="105"/>
      <c r="U42" s="105"/>
      <c r="V42" s="105"/>
      <c r="W42" s="105"/>
      <c r="X42" s="105"/>
      <c r="Y42" s="15">
        <f>L42</f>
        <v>48</v>
      </c>
      <c r="Z42" s="105" t="s">
        <v>180</v>
      </c>
      <c r="AA42" s="105"/>
      <c r="AB42" s="105"/>
      <c r="AC42" s="105"/>
      <c r="AD42" s="105"/>
      <c r="AG42" s="156"/>
      <c r="AK42" s="146"/>
      <c r="AL42" s="146"/>
    </row>
    <row r="43" spans="1:404" x14ac:dyDescent="0.25">
      <c r="A43" s="198" t="s">
        <v>120</v>
      </c>
      <c r="B43" s="85" t="s">
        <v>240</v>
      </c>
      <c r="C43" s="203">
        <f t="shared" si="15"/>
        <v>70</v>
      </c>
      <c r="D43" s="13"/>
      <c r="E43" s="14">
        <f t="shared" si="16"/>
        <v>48</v>
      </c>
      <c r="F43" s="200"/>
      <c r="G43" s="89">
        <v>4</v>
      </c>
      <c r="H43" s="105"/>
      <c r="I43" s="105"/>
      <c r="J43" s="15">
        <f t="shared" si="13"/>
        <v>70</v>
      </c>
      <c r="K43" s="15">
        <v>16</v>
      </c>
      <c r="L43" s="14">
        <f t="shared" si="14"/>
        <v>48</v>
      </c>
      <c r="M43" s="105">
        <v>18</v>
      </c>
      <c r="N43" s="105">
        <v>30</v>
      </c>
      <c r="O43" s="105">
        <v>2</v>
      </c>
      <c r="P43" s="105">
        <v>4</v>
      </c>
      <c r="Q43" s="105"/>
      <c r="R43" s="128"/>
      <c r="S43" s="105"/>
      <c r="T43" s="105"/>
      <c r="U43" s="105"/>
      <c r="V43" s="105"/>
      <c r="W43" s="105"/>
      <c r="X43" s="105"/>
      <c r="Y43" s="15">
        <f>L43</f>
        <v>48</v>
      </c>
      <c r="Z43" s="105" t="s">
        <v>173</v>
      </c>
      <c r="AA43" s="105"/>
      <c r="AB43" s="105"/>
      <c r="AC43" s="105"/>
      <c r="AD43" s="105"/>
      <c r="AG43" s="156"/>
      <c r="AK43" s="146"/>
      <c r="AL43" s="146"/>
    </row>
    <row r="44" spans="1:404" ht="15" customHeight="1" x14ac:dyDescent="0.25">
      <c r="A44" s="198" t="s">
        <v>121</v>
      </c>
      <c r="B44" s="85" t="s">
        <v>241</v>
      </c>
      <c r="C44" s="203">
        <f t="shared" si="15"/>
        <v>58</v>
      </c>
      <c r="D44" s="13"/>
      <c r="E44" s="14">
        <f t="shared" si="16"/>
        <v>36</v>
      </c>
      <c r="F44" s="200"/>
      <c r="G44" s="89">
        <v>4</v>
      </c>
      <c r="H44" s="105"/>
      <c r="I44" s="105"/>
      <c r="J44" s="15">
        <f t="shared" si="13"/>
        <v>58</v>
      </c>
      <c r="K44" s="15">
        <v>16</v>
      </c>
      <c r="L44" s="14">
        <f t="shared" si="14"/>
        <v>36</v>
      </c>
      <c r="M44" s="105">
        <v>16</v>
      </c>
      <c r="N44" s="105">
        <v>20</v>
      </c>
      <c r="O44" s="105">
        <v>2</v>
      </c>
      <c r="P44" s="105">
        <v>4</v>
      </c>
      <c r="Q44" s="105"/>
      <c r="R44" s="128"/>
      <c r="S44" s="105"/>
      <c r="T44" s="105"/>
      <c r="U44" s="105"/>
      <c r="V44" s="105"/>
      <c r="W44" s="105"/>
      <c r="X44" s="105"/>
      <c r="Y44" s="15">
        <f>L44</f>
        <v>36</v>
      </c>
      <c r="Z44" s="105" t="s">
        <v>173</v>
      </c>
      <c r="AA44" s="105"/>
      <c r="AB44" s="105"/>
      <c r="AC44" s="105"/>
      <c r="AD44" s="105"/>
      <c r="AG44" s="156"/>
      <c r="AK44" s="146"/>
      <c r="AL44" s="146"/>
    </row>
    <row r="45" spans="1:404" ht="15" customHeight="1" x14ac:dyDescent="0.25">
      <c r="A45" s="198" t="s">
        <v>122</v>
      </c>
      <c r="B45" s="85" t="s">
        <v>242</v>
      </c>
      <c r="C45" s="203">
        <f t="shared" si="15"/>
        <v>72</v>
      </c>
      <c r="D45" s="13"/>
      <c r="E45" s="14">
        <f t="shared" si="16"/>
        <v>48</v>
      </c>
      <c r="F45" s="200"/>
      <c r="G45" s="89">
        <v>6</v>
      </c>
      <c r="H45" s="105"/>
      <c r="I45" s="105"/>
      <c r="J45" s="15">
        <f t="shared" si="13"/>
        <v>72</v>
      </c>
      <c r="K45" s="15">
        <v>18</v>
      </c>
      <c r="L45" s="14">
        <f t="shared" si="14"/>
        <v>48</v>
      </c>
      <c r="M45" s="105">
        <v>18</v>
      </c>
      <c r="N45" s="105">
        <v>30</v>
      </c>
      <c r="O45" s="105">
        <v>2</v>
      </c>
      <c r="P45" s="105">
        <v>4</v>
      </c>
      <c r="Q45" s="105"/>
      <c r="R45" s="128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5">
        <f>L45</f>
        <v>48</v>
      </c>
      <c r="AD45" s="105" t="s">
        <v>173</v>
      </c>
      <c r="AG45" s="156"/>
      <c r="AK45" s="146"/>
      <c r="AL45" s="146"/>
    </row>
    <row r="46" spans="1:404" ht="15.75" customHeight="1" x14ac:dyDescent="0.25">
      <c r="A46" s="198" t="s">
        <v>123</v>
      </c>
      <c r="B46" s="85" t="s">
        <v>126</v>
      </c>
      <c r="C46" s="203">
        <f t="shared" si="15"/>
        <v>62</v>
      </c>
      <c r="D46" s="13"/>
      <c r="E46" s="14">
        <f t="shared" si="16"/>
        <v>40</v>
      </c>
      <c r="F46" s="200"/>
      <c r="G46" s="89">
        <v>6</v>
      </c>
      <c r="H46" s="105"/>
      <c r="I46" s="105"/>
      <c r="J46" s="15">
        <f t="shared" si="13"/>
        <v>62</v>
      </c>
      <c r="K46" s="15">
        <v>16</v>
      </c>
      <c r="L46" s="14">
        <f t="shared" si="14"/>
        <v>40</v>
      </c>
      <c r="M46" s="105">
        <v>16</v>
      </c>
      <c r="N46" s="105">
        <v>24</v>
      </c>
      <c r="O46" s="105">
        <v>2</v>
      </c>
      <c r="P46" s="105">
        <v>4</v>
      </c>
      <c r="Q46" s="105"/>
      <c r="R46" s="128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5">
        <f>L46</f>
        <v>40</v>
      </c>
      <c r="AD46" s="105" t="s">
        <v>173</v>
      </c>
      <c r="AG46" s="156"/>
      <c r="AK46" s="146"/>
      <c r="AL46" s="146"/>
    </row>
    <row r="47" spans="1:404" ht="15.75" customHeight="1" x14ac:dyDescent="0.25">
      <c r="A47" s="198" t="s">
        <v>124</v>
      </c>
      <c r="B47" s="85" t="s">
        <v>243</v>
      </c>
      <c r="C47" s="203">
        <f t="shared" si="15"/>
        <v>80</v>
      </c>
      <c r="D47" s="13"/>
      <c r="E47" s="14">
        <f t="shared" si="16"/>
        <v>52</v>
      </c>
      <c r="F47" s="200"/>
      <c r="G47" s="89">
        <v>4</v>
      </c>
      <c r="H47" s="105"/>
      <c r="I47" s="105"/>
      <c r="J47" s="15">
        <f t="shared" si="13"/>
        <v>80</v>
      </c>
      <c r="K47" s="15">
        <v>18</v>
      </c>
      <c r="L47" s="14">
        <f t="shared" si="14"/>
        <v>52</v>
      </c>
      <c r="M47" s="105">
        <v>18</v>
      </c>
      <c r="N47" s="105">
        <v>34</v>
      </c>
      <c r="O47" s="105">
        <v>2</v>
      </c>
      <c r="P47" s="105">
        <v>8</v>
      </c>
      <c r="Q47" s="105"/>
      <c r="R47" s="128"/>
      <c r="S47" s="105"/>
      <c r="T47" s="105"/>
      <c r="U47" s="105"/>
      <c r="V47" s="105"/>
      <c r="W47" s="105"/>
      <c r="X47" s="105"/>
      <c r="Y47" s="15">
        <f>L47</f>
        <v>52</v>
      </c>
      <c r="Z47" s="105" t="s">
        <v>173</v>
      </c>
      <c r="AA47" s="105"/>
      <c r="AB47" s="105"/>
      <c r="AC47" s="105"/>
      <c r="AD47" s="105"/>
      <c r="AG47" s="156"/>
      <c r="AK47" s="146"/>
      <c r="AL47" s="146"/>
    </row>
    <row r="48" spans="1:404" ht="15.75" customHeight="1" x14ac:dyDescent="0.25">
      <c r="A48" s="198" t="s">
        <v>125</v>
      </c>
      <c r="B48" s="85" t="s">
        <v>244</v>
      </c>
      <c r="C48" s="203">
        <f t="shared" si="15"/>
        <v>78</v>
      </c>
      <c r="D48" s="13"/>
      <c r="E48" s="14">
        <f t="shared" si="16"/>
        <v>50</v>
      </c>
      <c r="F48" s="200"/>
      <c r="G48" s="89"/>
      <c r="H48" s="105"/>
      <c r="I48" s="105">
        <v>6</v>
      </c>
      <c r="J48" s="15">
        <f t="shared" si="13"/>
        <v>78</v>
      </c>
      <c r="K48" s="15">
        <v>18</v>
      </c>
      <c r="L48" s="14">
        <f t="shared" si="14"/>
        <v>50</v>
      </c>
      <c r="M48" s="105">
        <v>20</v>
      </c>
      <c r="N48" s="105">
        <v>30</v>
      </c>
      <c r="O48" s="105">
        <v>4</v>
      </c>
      <c r="P48" s="105">
        <v>6</v>
      </c>
      <c r="Q48" s="105"/>
      <c r="R48" s="128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5">
        <f>L48</f>
        <v>50</v>
      </c>
      <c r="AD48" s="105" t="s">
        <v>180</v>
      </c>
      <c r="AG48" s="156"/>
      <c r="AK48" s="146"/>
      <c r="AL48" s="146"/>
    </row>
    <row r="49" spans="1:404" ht="15.75" customHeight="1" x14ac:dyDescent="0.25">
      <c r="A49" s="198" t="s">
        <v>127</v>
      </c>
      <c r="B49" s="85" t="s">
        <v>245</v>
      </c>
      <c r="C49" s="203">
        <f t="shared" si="15"/>
        <v>78</v>
      </c>
      <c r="D49" s="13"/>
      <c r="E49" s="14">
        <f t="shared" si="16"/>
        <v>52</v>
      </c>
      <c r="F49" s="200"/>
      <c r="G49" s="89"/>
      <c r="H49" s="105"/>
      <c r="I49" s="105">
        <v>5</v>
      </c>
      <c r="J49" s="15">
        <f t="shared" si="13"/>
        <v>78</v>
      </c>
      <c r="K49" s="15">
        <v>16</v>
      </c>
      <c r="L49" s="14">
        <f t="shared" si="14"/>
        <v>52</v>
      </c>
      <c r="M49" s="105">
        <v>20</v>
      </c>
      <c r="N49" s="105">
        <v>32</v>
      </c>
      <c r="O49" s="105">
        <v>4</v>
      </c>
      <c r="P49" s="105">
        <v>6</v>
      </c>
      <c r="Q49" s="105"/>
      <c r="R49" s="128"/>
      <c r="S49" s="105"/>
      <c r="T49" s="105"/>
      <c r="U49" s="105"/>
      <c r="V49" s="105"/>
      <c r="W49" s="105"/>
      <c r="X49" s="105"/>
      <c r="Y49" s="105"/>
      <c r="Z49" s="105"/>
      <c r="AA49" s="15">
        <f>L49</f>
        <v>52</v>
      </c>
      <c r="AB49" s="105" t="s">
        <v>180</v>
      </c>
      <c r="AC49" s="105"/>
      <c r="AD49" s="105"/>
      <c r="AG49" s="156"/>
      <c r="AK49" s="146"/>
      <c r="AL49" s="146"/>
    </row>
    <row r="50" spans="1:404" x14ac:dyDescent="0.25">
      <c r="A50" s="198" t="s">
        <v>128</v>
      </c>
      <c r="B50" s="85" t="s">
        <v>246</v>
      </c>
      <c r="C50" s="203">
        <f t="shared" si="15"/>
        <v>86</v>
      </c>
      <c r="D50" s="13"/>
      <c r="E50" s="14">
        <f t="shared" si="16"/>
        <v>68</v>
      </c>
      <c r="F50" s="200"/>
      <c r="G50" s="89">
        <v>4</v>
      </c>
      <c r="H50" s="105"/>
      <c r="I50" s="105"/>
      <c r="J50" s="15">
        <f t="shared" si="13"/>
        <v>86</v>
      </c>
      <c r="K50" s="15">
        <v>10</v>
      </c>
      <c r="L50" s="14">
        <f t="shared" si="14"/>
        <v>68</v>
      </c>
      <c r="M50" s="105">
        <v>20</v>
      </c>
      <c r="N50" s="105">
        <v>48</v>
      </c>
      <c r="O50" s="105">
        <v>2</v>
      </c>
      <c r="P50" s="105">
        <v>6</v>
      </c>
      <c r="Q50" s="105"/>
      <c r="R50" s="128"/>
      <c r="S50" s="105"/>
      <c r="T50" s="105"/>
      <c r="U50" s="105"/>
      <c r="V50" s="105"/>
      <c r="W50" s="105"/>
      <c r="X50" s="105"/>
      <c r="Y50" s="15">
        <f>L50</f>
        <v>68</v>
      </c>
      <c r="Z50" s="105" t="s">
        <v>173</v>
      </c>
      <c r="AA50" s="105"/>
      <c r="AB50" s="105"/>
      <c r="AC50" s="105"/>
      <c r="AD50" s="105"/>
      <c r="AG50" s="156"/>
      <c r="AK50" s="146"/>
      <c r="AL50" s="146"/>
    </row>
    <row r="51" spans="1:404" x14ac:dyDescent="0.25">
      <c r="A51" s="198" t="s">
        <v>129</v>
      </c>
      <c r="B51" s="85" t="s">
        <v>259</v>
      </c>
      <c r="C51" s="92"/>
      <c r="D51" s="14">
        <f t="shared" ref="D51:D57" si="17">J51</f>
        <v>68</v>
      </c>
      <c r="E51" s="13"/>
      <c r="F51" s="161">
        <f>L51</f>
        <v>42</v>
      </c>
      <c r="G51" s="89"/>
      <c r="H51" s="105"/>
      <c r="I51" s="105">
        <v>4</v>
      </c>
      <c r="J51" s="15">
        <f t="shared" si="13"/>
        <v>68</v>
      </c>
      <c r="K51" s="15">
        <v>16</v>
      </c>
      <c r="L51" s="14">
        <f t="shared" si="14"/>
        <v>42</v>
      </c>
      <c r="M51" s="105">
        <v>16</v>
      </c>
      <c r="N51" s="105">
        <v>26</v>
      </c>
      <c r="O51" s="105">
        <v>4</v>
      </c>
      <c r="P51" s="105">
        <v>6</v>
      </c>
      <c r="Q51" s="105"/>
      <c r="R51" s="128"/>
      <c r="S51" s="105"/>
      <c r="T51" s="105"/>
      <c r="U51" s="105"/>
      <c r="V51" s="105"/>
      <c r="W51" s="105"/>
      <c r="X51" s="105"/>
      <c r="Y51" s="15">
        <f>L51</f>
        <v>42</v>
      </c>
      <c r="Z51" s="105" t="s">
        <v>180</v>
      </c>
      <c r="AA51" s="105"/>
      <c r="AB51" s="105"/>
      <c r="AC51" s="105"/>
      <c r="AD51" s="105"/>
      <c r="AG51" s="156"/>
      <c r="AK51" s="146"/>
      <c r="AL51" s="146"/>
    </row>
    <row r="52" spans="1:404" x14ac:dyDescent="0.25">
      <c r="A52" s="198" t="s">
        <v>130</v>
      </c>
      <c r="B52" s="85" t="s">
        <v>260</v>
      </c>
      <c r="C52" s="92"/>
      <c r="D52" s="14">
        <f t="shared" si="17"/>
        <v>68</v>
      </c>
      <c r="E52" s="13"/>
      <c r="F52" s="161">
        <f t="shared" ref="F52:F57" si="18">L52</f>
        <v>42</v>
      </c>
      <c r="G52" s="89"/>
      <c r="H52" s="105"/>
      <c r="I52" s="105">
        <v>5</v>
      </c>
      <c r="J52" s="15">
        <f>K52+L52+O52+P52+R52</f>
        <v>68</v>
      </c>
      <c r="K52" s="15">
        <v>16</v>
      </c>
      <c r="L52" s="14">
        <f t="shared" si="14"/>
        <v>42</v>
      </c>
      <c r="M52" s="105">
        <v>16</v>
      </c>
      <c r="N52" s="105">
        <v>26</v>
      </c>
      <c r="O52" s="105">
        <v>4</v>
      </c>
      <c r="P52" s="105">
        <v>6</v>
      </c>
      <c r="Q52" s="105"/>
      <c r="R52" s="128"/>
      <c r="S52" s="105"/>
      <c r="T52" s="105"/>
      <c r="U52" s="105"/>
      <c r="V52" s="105"/>
      <c r="W52" s="105"/>
      <c r="X52" s="105"/>
      <c r="Y52" s="105"/>
      <c r="Z52" s="105"/>
      <c r="AA52" s="15">
        <f>L52</f>
        <v>42</v>
      </c>
      <c r="AB52" s="105" t="s">
        <v>180</v>
      </c>
      <c r="AC52" s="105"/>
      <c r="AD52" s="105"/>
      <c r="AG52" s="156"/>
      <c r="AK52" s="146"/>
      <c r="AL52" s="146"/>
    </row>
    <row r="53" spans="1:404" x14ac:dyDescent="0.25">
      <c r="A53" s="198" t="s">
        <v>131</v>
      </c>
      <c r="B53" s="85" t="s">
        <v>261</v>
      </c>
      <c r="C53" s="92"/>
      <c r="D53" s="14">
        <f t="shared" si="17"/>
        <v>60</v>
      </c>
      <c r="E53" s="13"/>
      <c r="F53" s="161">
        <f t="shared" si="18"/>
        <v>38</v>
      </c>
      <c r="G53" s="89">
        <v>3</v>
      </c>
      <c r="H53" s="105"/>
      <c r="I53" s="105"/>
      <c r="J53" s="15">
        <f t="shared" si="13"/>
        <v>60</v>
      </c>
      <c r="K53" s="15">
        <v>16</v>
      </c>
      <c r="L53" s="14">
        <f t="shared" si="14"/>
        <v>38</v>
      </c>
      <c r="M53" s="105">
        <v>16</v>
      </c>
      <c r="N53" s="105">
        <v>22</v>
      </c>
      <c r="O53" s="105">
        <v>2</v>
      </c>
      <c r="P53" s="105">
        <v>4</v>
      </c>
      <c r="Q53" s="105"/>
      <c r="R53" s="128"/>
      <c r="S53" s="105"/>
      <c r="T53" s="105"/>
      <c r="U53" s="105"/>
      <c r="V53" s="105"/>
      <c r="W53" s="15">
        <f>L53</f>
        <v>38</v>
      </c>
      <c r="X53" s="105" t="s">
        <v>173</v>
      </c>
      <c r="Y53" s="105"/>
      <c r="Z53" s="105"/>
      <c r="AA53" s="105"/>
      <c r="AB53" s="105"/>
      <c r="AC53" s="105"/>
      <c r="AD53" s="105"/>
      <c r="AG53" s="156"/>
      <c r="AK53" s="146"/>
      <c r="AL53" s="146"/>
    </row>
    <row r="54" spans="1:404" x14ac:dyDescent="0.25">
      <c r="A54" s="198" t="s">
        <v>132</v>
      </c>
      <c r="B54" s="85" t="s">
        <v>262</v>
      </c>
      <c r="C54" s="92"/>
      <c r="D54" s="14">
        <f t="shared" si="17"/>
        <v>76</v>
      </c>
      <c r="E54" s="13"/>
      <c r="F54" s="161">
        <f t="shared" si="18"/>
        <v>50</v>
      </c>
      <c r="G54" s="89">
        <v>5</v>
      </c>
      <c r="H54" s="105"/>
      <c r="I54" s="105"/>
      <c r="J54" s="15">
        <f t="shared" si="13"/>
        <v>76</v>
      </c>
      <c r="K54" s="15">
        <v>18</v>
      </c>
      <c r="L54" s="14">
        <f t="shared" si="14"/>
        <v>50</v>
      </c>
      <c r="M54" s="105">
        <v>18</v>
      </c>
      <c r="N54" s="105">
        <v>32</v>
      </c>
      <c r="O54" s="105">
        <v>2</v>
      </c>
      <c r="P54" s="105">
        <v>6</v>
      </c>
      <c r="Q54" s="105"/>
      <c r="R54" s="128"/>
      <c r="S54" s="105"/>
      <c r="T54" s="105"/>
      <c r="U54" s="105"/>
      <c r="V54" s="105"/>
      <c r="W54" s="105"/>
      <c r="X54" s="105"/>
      <c r="Y54" s="105"/>
      <c r="Z54" s="105"/>
      <c r="AA54" s="15">
        <f>L54</f>
        <v>50</v>
      </c>
      <c r="AB54" s="105" t="s">
        <v>173</v>
      </c>
      <c r="AC54" s="105"/>
      <c r="AD54" s="105"/>
      <c r="AG54" s="156"/>
      <c r="AK54" s="146"/>
      <c r="AL54" s="146"/>
    </row>
    <row r="55" spans="1:404" x14ac:dyDescent="0.25">
      <c r="A55" s="198" t="s">
        <v>142</v>
      </c>
      <c r="B55" s="85" t="s">
        <v>264</v>
      </c>
      <c r="C55" s="92"/>
      <c r="D55" s="14">
        <f t="shared" si="17"/>
        <v>62</v>
      </c>
      <c r="E55" s="13"/>
      <c r="F55" s="161">
        <f t="shared" si="18"/>
        <v>36</v>
      </c>
      <c r="G55" s="89">
        <v>4</v>
      </c>
      <c r="H55" s="105"/>
      <c r="I55" s="105"/>
      <c r="J55" s="15">
        <f t="shared" si="13"/>
        <v>62</v>
      </c>
      <c r="K55" s="15">
        <v>18</v>
      </c>
      <c r="L55" s="14">
        <f t="shared" si="14"/>
        <v>36</v>
      </c>
      <c r="M55" s="105">
        <v>16</v>
      </c>
      <c r="N55" s="105">
        <v>20</v>
      </c>
      <c r="O55" s="105">
        <v>2</v>
      </c>
      <c r="P55" s="105">
        <v>6</v>
      </c>
      <c r="Q55" s="105"/>
      <c r="R55" s="128"/>
      <c r="S55" s="105"/>
      <c r="T55" s="105"/>
      <c r="U55" s="105"/>
      <c r="V55" s="105"/>
      <c r="W55" s="105"/>
      <c r="X55" s="105"/>
      <c r="Y55" s="15">
        <f>L55</f>
        <v>36</v>
      </c>
      <c r="Z55" s="105" t="s">
        <v>173</v>
      </c>
      <c r="AA55" s="105"/>
      <c r="AB55" s="105"/>
      <c r="AC55" s="105"/>
      <c r="AD55" s="105"/>
      <c r="AG55" s="156"/>
      <c r="AK55" s="146"/>
      <c r="AL55" s="146"/>
    </row>
    <row r="56" spans="1:404" x14ac:dyDescent="0.25">
      <c r="A56" s="198" t="s">
        <v>223</v>
      </c>
      <c r="B56" s="85" t="s">
        <v>263</v>
      </c>
      <c r="C56" s="92"/>
      <c r="D56" s="14">
        <f t="shared" ref="D56" si="19">J56</f>
        <v>66</v>
      </c>
      <c r="E56" s="13"/>
      <c r="F56" s="161">
        <f t="shared" ref="F56" si="20">L56</f>
        <v>40</v>
      </c>
      <c r="G56" s="89">
        <v>6</v>
      </c>
      <c r="H56" s="105"/>
      <c r="I56" s="105"/>
      <c r="J56" s="15">
        <f t="shared" ref="J56" si="21">K56+L56+O56+P56+R56</f>
        <v>66</v>
      </c>
      <c r="K56" s="15">
        <v>20</v>
      </c>
      <c r="L56" s="14">
        <f t="shared" ref="L56" si="22">M56+N56</f>
        <v>40</v>
      </c>
      <c r="M56" s="105">
        <v>16</v>
      </c>
      <c r="N56" s="105">
        <v>24</v>
      </c>
      <c r="O56" s="105">
        <v>2</v>
      </c>
      <c r="P56" s="105">
        <v>4</v>
      </c>
      <c r="Q56" s="105"/>
      <c r="R56" s="128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5">
        <f>L56</f>
        <v>40</v>
      </c>
      <c r="AD56" s="105" t="s">
        <v>173</v>
      </c>
      <c r="AG56" s="156"/>
    </row>
    <row r="57" spans="1:404" x14ac:dyDescent="0.25">
      <c r="A57" s="198" t="s">
        <v>265</v>
      </c>
      <c r="B57" s="85" t="s">
        <v>266</v>
      </c>
      <c r="C57" s="92"/>
      <c r="D57" s="14">
        <f t="shared" si="17"/>
        <v>68</v>
      </c>
      <c r="E57" s="13"/>
      <c r="F57" s="161">
        <f t="shared" si="18"/>
        <v>42</v>
      </c>
      <c r="G57" s="89"/>
      <c r="H57" s="105"/>
      <c r="I57" s="105">
        <v>4</v>
      </c>
      <c r="J57" s="15">
        <f t="shared" si="13"/>
        <v>68</v>
      </c>
      <c r="K57" s="15">
        <v>16</v>
      </c>
      <c r="L57" s="14">
        <f t="shared" si="14"/>
        <v>42</v>
      </c>
      <c r="M57" s="105">
        <v>16</v>
      </c>
      <c r="N57" s="105">
        <v>26</v>
      </c>
      <c r="O57" s="105">
        <v>4</v>
      </c>
      <c r="P57" s="105">
        <v>6</v>
      </c>
      <c r="Q57" s="105"/>
      <c r="R57" s="128"/>
      <c r="S57" s="105"/>
      <c r="T57" s="105"/>
      <c r="U57" s="105"/>
      <c r="V57" s="105"/>
      <c r="W57" s="105"/>
      <c r="X57" s="105"/>
      <c r="Y57" s="15">
        <f>L57</f>
        <v>42</v>
      </c>
      <c r="Z57" s="105" t="s">
        <v>180</v>
      </c>
      <c r="AA57" s="105"/>
      <c r="AB57" s="105"/>
      <c r="AC57" s="105"/>
      <c r="AD57" s="105"/>
      <c r="AG57" s="156"/>
    </row>
    <row r="58" spans="1:404" s="170" customFormat="1" x14ac:dyDescent="0.25">
      <c r="A58" s="37" t="s">
        <v>224</v>
      </c>
      <c r="B58" s="166" t="s">
        <v>225</v>
      </c>
      <c r="C58" s="171">
        <f>C59+C64+C69+C73</f>
        <v>816</v>
      </c>
      <c r="D58" s="172">
        <f>D59+D64+D69+D73</f>
        <v>234</v>
      </c>
      <c r="E58" s="172">
        <f>E59+E64+E69+E73</f>
        <v>544</v>
      </c>
      <c r="F58" s="173">
        <f>F59+F64+F69+F73</f>
        <v>182</v>
      </c>
      <c r="G58" s="211"/>
      <c r="H58" s="172"/>
      <c r="I58" s="172"/>
      <c r="J58" s="172">
        <f t="shared" ref="J58:S58" si="23">J59+J64+J69+J73</f>
        <v>1050</v>
      </c>
      <c r="K58" s="172">
        <f t="shared" si="23"/>
        <v>246</v>
      </c>
      <c r="L58" s="172">
        <f t="shared" si="23"/>
        <v>726</v>
      </c>
      <c r="M58" s="172">
        <f t="shared" si="23"/>
        <v>284</v>
      </c>
      <c r="N58" s="172">
        <f t="shared" si="23"/>
        <v>418</v>
      </c>
      <c r="O58" s="172">
        <f t="shared" si="23"/>
        <v>48</v>
      </c>
      <c r="P58" s="172">
        <f t="shared" si="23"/>
        <v>24</v>
      </c>
      <c r="Q58" s="172">
        <f t="shared" si="23"/>
        <v>360</v>
      </c>
      <c r="R58" s="191">
        <f t="shared" si="23"/>
        <v>30</v>
      </c>
      <c r="S58" s="172">
        <f t="shared" si="23"/>
        <v>0</v>
      </c>
      <c r="T58" s="172"/>
      <c r="U58" s="172">
        <f>U59+U64+U69+U73</f>
        <v>0</v>
      </c>
      <c r="V58" s="172"/>
      <c r="W58" s="172">
        <f>W59+W64+W69+W73</f>
        <v>160</v>
      </c>
      <c r="X58" s="172"/>
      <c r="Y58" s="172">
        <f>Y59+Y64+Y69+Y73</f>
        <v>210</v>
      </c>
      <c r="Z58" s="172"/>
      <c r="AA58" s="172">
        <f>AA59+AA64+AA69+AA73</f>
        <v>174</v>
      </c>
      <c r="AB58" s="172"/>
      <c r="AC58" s="172">
        <f>AC59+AC64+AC69+AC73</f>
        <v>158</v>
      </c>
      <c r="AD58" s="172"/>
      <c r="AE58" s="9"/>
      <c r="AF58" s="9"/>
      <c r="AG58" s="156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9"/>
      <c r="JT58" s="9"/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9"/>
      <c r="LP58" s="9"/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9"/>
      <c r="NL58" s="9"/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  <c r="OE58" s="9"/>
      <c r="OF58" s="9"/>
      <c r="OG58" s="9"/>
      <c r="OH58" s="9"/>
      <c r="OI58" s="9"/>
      <c r="OJ58" s="9"/>
      <c r="OK58" s="9"/>
      <c r="OL58" s="9"/>
      <c r="OM58" s="9"/>
      <c r="ON58" s="9"/>
    </row>
    <row r="59" spans="1:404" ht="15" customHeight="1" x14ac:dyDescent="0.25">
      <c r="A59" s="174" t="s">
        <v>135</v>
      </c>
      <c r="B59" s="175" t="s">
        <v>251</v>
      </c>
      <c r="C59" s="176">
        <f>C60+C61</f>
        <v>210</v>
      </c>
      <c r="D59" s="177">
        <f t="shared" ref="D59:F59" si="24">D60+D61</f>
        <v>88</v>
      </c>
      <c r="E59" s="177">
        <f t="shared" si="24"/>
        <v>136</v>
      </c>
      <c r="F59" s="178">
        <f t="shared" si="24"/>
        <v>80</v>
      </c>
      <c r="G59" s="221"/>
      <c r="H59" s="10"/>
      <c r="I59" s="10">
        <v>4</v>
      </c>
      <c r="J59" s="10">
        <f t="shared" ref="J59:P59" si="25">J60+J61</f>
        <v>298</v>
      </c>
      <c r="K59" s="10">
        <f t="shared" si="25"/>
        <v>60</v>
      </c>
      <c r="L59" s="222">
        <f t="shared" si="25"/>
        <v>216</v>
      </c>
      <c r="M59" s="10">
        <f t="shared" si="25"/>
        <v>100</v>
      </c>
      <c r="N59" s="10">
        <f t="shared" si="25"/>
        <v>110</v>
      </c>
      <c r="O59" s="10">
        <f t="shared" si="25"/>
        <v>12</v>
      </c>
      <c r="P59" s="10">
        <f t="shared" si="25"/>
        <v>6</v>
      </c>
      <c r="Q59" s="10">
        <f>Q62+Q63</f>
        <v>108</v>
      </c>
      <c r="R59" s="191">
        <f>R60</f>
        <v>10</v>
      </c>
      <c r="S59" s="10"/>
      <c r="T59" s="10"/>
      <c r="U59" s="10"/>
      <c r="V59" s="10"/>
      <c r="W59" s="10"/>
      <c r="X59" s="10"/>
      <c r="Y59" s="10">
        <f>SUM(Y60)</f>
        <v>210</v>
      </c>
      <c r="Z59" s="10" t="s">
        <v>180</v>
      </c>
      <c r="AA59" s="10"/>
      <c r="AB59" s="10"/>
      <c r="AC59" s="10"/>
      <c r="AD59" s="10"/>
      <c r="AG59" s="156"/>
    </row>
    <row r="60" spans="1:404" ht="15" customHeight="1" x14ac:dyDescent="0.25">
      <c r="A60" s="198" t="s">
        <v>136</v>
      </c>
      <c r="B60" s="87" t="s">
        <v>252</v>
      </c>
      <c r="C60" s="204">
        <v>204</v>
      </c>
      <c r="D60" s="205">
        <v>88</v>
      </c>
      <c r="E60" s="205">
        <v>130</v>
      </c>
      <c r="F60" s="206">
        <v>80</v>
      </c>
      <c r="G60" s="179"/>
      <c r="H60" s="105"/>
      <c r="I60" s="105">
        <v>4</v>
      </c>
      <c r="J60" s="105">
        <f>K60+L60+O60+P60+R60</f>
        <v>292</v>
      </c>
      <c r="K60" s="105">
        <v>60</v>
      </c>
      <c r="L60" s="105">
        <f>M60+N60</f>
        <v>210</v>
      </c>
      <c r="M60" s="105">
        <v>100</v>
      </c>
      <c r="N60" s="105">
        <v>110</v>
      </c>
      <c r="O60" s="105">
        <v>6</v>
      </c>
      <c r="P60" s="105">
        <v>6</v>
      </c>
      <c r="Q60" s="105">
        <v>0</v>
      </c>
      <c r="R60" s="128">
        <v>10</v>
      </c>
      <c r="S60" s="105"/>
      <c r="T60" s="105"/>
      <c r="U60" s="105"/>
      <c r="V60" s="105"/>
      <c r="W60" s="105"/>
      <c r="X60" s="105"/>
      <c r="Y60" s="105">
        <f>L60</f>
        <v>210</v>
      </c>
      <c r="Z60" s="105" t="s">
        <v>180</v>
      </c>
      <c r="AA60" s="105"/>
      <c r="AB60" s="199"/>
      <c r="AC60" s="105"/>
      <c r="AD60" s="180"/>
      <c r="AG60" s="156"/>
    </row>
    <row r="61" spans="1:404" x14ac:dyDescent="0.25">
      <c r="A61" s="219" t="s">
        <v>271</v>
      </c>
      <c r="B61" s="87" t="s">
        <v>272</v>
      </c>
      <c r="C61" s="92">
        <v>6</v>
      </c>
      <c r="D61" s="13"/>
      <c r="E61" s="13">
        <v>6</v>
      </c>
      <c r="F61" s="200"/>
      <c r="G61" s="89"/>
      <c r="H61" s="105"/>
      <c r="I61" s="105">
        <v>4</v>
      </c>
      <c r="J61" s="105">
        <v>6</v>
      </c>
      <c r="K61" s="15"/>
      <c r="L61" s="15">
        <v>6</v>
      </c>
      <c r="M61" s="15"/>
      <c r="N61" s="15"/>
      <c r="O61" s="15">
        <v>6</v>
      </c>
      <c r="P61" s="105"/>
      <c r="Q61" s="105"/>
      <c r="R61" s="128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G61" s="156"/>
    </row>
    <row r="62" spans="1:404" x14ac:dyDescent="0.25">
      <c r="A62" s="219" t="s">
        <v>226</v>
      </c>
      <c r="B62" s="87" t="s">
        <v>63</v>
      </c>
      <c r="C62" s="181"/>
      <c r="D62" s="182"/>
      <c r="E62" s="182"/>
      <c r="F62" s="183"/>
      <c r="G62" s="89">
        <v>4</v>
      </c>
      <c r="H62" s="105"/>
      <c r="I62" s="105"/>
      <c r="J62" s="105">
        <v>36</v>
      </c>
      <c r="K62" s="293">
        <f>J62/36</f>
        <v>1</v>
      </c>
      <c r="L62" s="294"/>
      <c r="M62" s="294"/>
      <c r="N62" s="294"/>
      <c r="O62" s="295"/>
      <c r="P62" s="105"/>
      <c r="Q62" s="105">
        <f>J62</f>
        <v>36</v>
      </c>
      <c r="R62" s="128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G62" s="156"/>
    </row>
    <row r="63" spans="1:404" ht="30" customHeight="1" x14ac:dyDescent="0.25">
      <c r="A63" s="219" t="s">
        <v>227</v>
      </c>
      <c r="B63" s="87" t="s">
        <v>64</v>
      </c>
      <c r="C63" s="181"/>
      <c r="D63" s="182"/>
      <c r="E63" s="182"/>
      <c r="F63" s="183"/>
      <c r="G63" s="89">
        <v>4</v>
      </c>
      <c r="H63" s="105"/>
      <c r="I63" s="105"/>
      <c r="J63" s="105">
        <v>72</v>
      </c>
      <c r="K63" s="293">
        <f>J63/36</f>
        <v>2</v>
      </c>
      <c r="L63" s="294"/>
      <c r="M63" s="294"/>
      <c r="N63" s="294"/>
      <c r="O63" s="295"/>
      <c r="P63" s="105"/>
      <c r="Q63" s="105">
        <f>J63</f>
        <v>72</v>
      </c>
      <c r="R63" s="128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G63" s="156"/>
    </row>
    <row r="64" spans="1:404" x14ac:dyDescent="0.25">
      <c r="A64" s="174" t="s">
        <v>137</v>
      </c>
      <c r="B64" s="184" t="s">
        <v>254</v>
      </c>
      <c r="C64" s="185">
        <f>C65+C66</f>
        <v>200</v>
      </c>
      <c r="D64" s="186">
        <f t="shared" ref="D64:F64" si="26">D65+D66</f>
        <v>60</v>
      </c>
      <c r="E64" s="186">
        <f t="shared" si="26"/>
        <v>136</v>
      </c>
      <c r="F64" s="187">
        <f t="shared" si="26"/>
        <v>44</v>
      </c>
      <c r="G64" s="221"/>
      <c r="H64" s="10"/>
      <c r="I64" s="10">
        <v>5</v>
      </c>
      <c r="J64" s="10">
        <f t="shared" ref="J64:P64" si="27">J65+J66</f>
        <v>260</v>
      </c>
      <c r="K64" s="10">
        <f t="shared" si="27"/>
        <v>58</v>
      </c>
      <c r="L64" s="10">
        <f t="shared" si="27"/>
        <v>180</v>
      </c>
      <c r="M64" s="10">
        <f t="shared" si="27"/>
        <v>74</v>
      </c>
      <c r="N64" s="10">
        <f t="shared" si="27"/>
        <v>100</v>
      </c>
      <c r="O64" s="10">
        <f t="shared" si="27"/>
        <v>12</v>
      </c>
      <c r="P64" s="10">
        <f t="shared" si="27"/>
        <v>6</v>
      </c>
      <c r="Q64" s="10">
        <f>Q67+Q68</f>
        <v>108</v>
      </c>
      <c r="R64" s="191">
        <f>R65</f>
        <v>10</v>
      </c>
      <c r="S64" s="10"/>
      <c r="T64" s="10"/>
      <c r="U64" s="10"/>
      <c r="V64" s="10"/>
      <c r="W64" s="10"/>
      <c r="X64" s="10"/>
      <c r="Y64" s="10"/>
      <c r="Z64" s="10"/>
      <c r="AA64" s="10">
        <f t="shared" ref="AA64" si="28">AA65</f>
        <v>174</v>
      </c>
      <c r="AB64" s="10" t="s">
        <v>180</v>
      </c>
      <c r="AC64" s="10"/>
      <c r="AD64" s="10"/>
      <c r="AG64" s="156"/>
      <c r="AH64" s="156"/>
      <c r="AI64" s="156"/>
    </row>
    <row r="65" spans="1:404" x14ac:dyDescent="0.25">
      <c r="A65" s="219" t="s">
        <v>138</v>
      </c>
      <c r="B65" s="87" t="s">
        <v>253</v>
      </c>
      <c r="C65" s="204">
        <v>194</v>
      </c>
      <c r="D65" s="205">
        <v>60</v>
      </c>
      <c r="E65" s="205">
        <v>130</v>
      </c>
      <c r="F65" s="206">
        <v>44</v>
      </c>
      <c r="G65" s="179"/>
      <c r="H65" s="105"/>
      <c r="I65" s="105">
        <v>5</v>
      </c>
      <c r="J65" s="105">
        <f>K65+L65+O65+P65+R65</f>
        <v>254</v>
      </c>
      <c r="K65" s="105">
        <v>58</v>
      </c>
      <c r="L65" s="105">
        <f>M65+N65</f>
        <v>174</v>
      </c>
      <c r="M65" s="105">
        <v>74</v>
      </c>
      <c r="N65" s="105">
        <v>100</v>
      </c>
      <c r="O65" s="105">
        <v>6</v>
      </c>
      <c r="P65" s="105">
        <v>6</v>
      </c>
      <c r="Q65" s="105">
        <v>0</v>
      </c>
      <c r="R65" s="128">
        <v>10</v>
      </c>
      <c r="S65" s="105"/>
      <c r="T65" s="105"/>
      <c r="U65" s="105"/>
      <c r="V65" s="105"/>
      <c r="W65" s="105"/>
      <c r="X65" s="105"/>
      <c r="Y65" s="105"/>
      <c r="Z65" s="105"/>
      <c r="AA65" s="105">
        <f>L65</f>
        <v>174</v>
      </c>
      <c r="AB65" s="105" t="s">
        <v>180</v>
      </c>
      <c r="AC65" s="105"/>
      <c r="AD65" s="105"/>
      <c r="AG65" s="156"/>
    </row>
    <row r="66" spans="1:404" x14ac:dyDescent="0.25">
      <c r="A66" s="219" t="s">
        <v>271</v>
      </c>
      <c r="B66" s="87" t="s">
        <v>272</v>
      </c>
      <c r="C66" s="92">
        <v>6</v>
      </c>
      <c r="D66" s="13"/>
      <c r="E66" s="13">
        <v>6</v>
      </c>
      <c r="F66" s="200"/>
      <c r="G66" s="89"/>
      <c r="H66" s="105"/>
      <c r="I66" s="105">
        <v>5</v>
      </c>
      <c r="J66" s="105">
        <v>6</v>
      </c>
      <c r="K66" s="220"/>
      <c r="L66" s="15">
        <v>6</v>
      </c>
      <c r="M66" s="15"/>
      <c r="N66" s="15"/>
      <c r="O66" s="15">
        <v>6</v>
      </c>
      <c r="P66" s="105"/>
      <c r="Q66" s="105"/>
      <c r="R66" s="128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G66" s="156"/>
    </row>
    <row r="67" spans="1:404" x14ac:dyDescent="0.25">
      <c r="A67" s="219" t="s">
        <v>228</v>
      </c>
      <c r="B67" s="87" t="s">
        <v>63</v>
      </c>
      <c r="C67" s="181"/>
      <c r="D67" s="182"/>
      <c r="E67" s="182"/>
      <c r="F67" s="183"/>
      <c r="G67" s="89">
        <v>5</v>
      </c>
      <c r="H67" s="105"/>
      <c r="I67" s="105"/>
      <c r="J67" s="105">
        <v>36</v>
      </c>
      <c r="K67" s="293">
        <f>J67/36</f>
        <v>1</v>
      </c>
      <c r="L67" s="294"/>
      <c r="M67" s="294"/>
      <c r="N67" s="294"/>
      <c r="O67" s="295"/>
      <c r="P67" s="105"/>
      <c r="Q67" s="105">
        <f>J67</f>
        <v>36</v>
      </c>
      <c r="R67" s="128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G67" s="156"/>
    </row>
    <row r="68" spans="1:404" ht="30" customHeight="1" x14ac:dyDescent="0.25">
      <c r="A68" s="219" t="s">
        <v>229</v>
      </c>
      <c r="B68" s="87" t="s">
        <v>64</v>
      </c>
      <c r="C68" s="181"/>
      <c r="D68" s="182"/>
      <c r="E68" s="182"/>
      <c r="F68" s="183"/>
      <c r="G68" s="89">
        <v>5</v>
      </c>
      <c r="H68" s="105"/>
      <c r="I68" s="105"/>
      <c r="J68" s="105">
        <v>72</v>
      </c>
      <c r="K68" s="293">
        <f>J68/36</f>
        <v>2</v>
      </c>
      <c r="L68" s="294"/>
      <c r="M68" s="294"/>
      <c r="N68" s="294"/>
      <c r="O68" s="295"/>
      <c r="P68" s="105"/>
      <c r="Q68" s="105">
        <f>J68</f>
        <v>72</v>
      </c>
      <c r="R68" s="128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G68" s="156"/>
    </row>
    <row r="69" spans="1:404" ht="30" x14ac:dyDescent="0.25">
      <c r="A69" s="174" t="s">
        <v>139</v>
      </c>
      <c r="B69" s="175" t="s">
        <v>255</v>
      </c>
      <c r="C69" s="176">
        <f>C70+C71</f>
        <v>196</v>
      </c>
      <c r="D69" s="177">
        <f t="shared" ref="D69:F69" si="29">D70+D71</f>
        <v>32</v>
      </c>
      <c r="E69" s="177">
        <f t="shared" si="29"/>
        <v>136</v>
      </c>
      <c r="F69" s="178">
        <f t="shared" si="29"/>
        <v>28</v>
      </c>
      <c r="G69" s="221"/>
      <c r="H69" s="10"/>
      <c r="I69" s="10">
        <v>6</v>
      </c>
      <c r="J69" s="222">
        <f t="shared" ref="J69:P69" si="30">J70+J71</f>
        <v>228</v>
      </c>
      <c r="K69" s="10">
        <f t="shared" si="30"/>
        <v>52</v>
      </c>
      <c r="L69" s="222">
        <f t="shared" si="30"/>
        <v>164</v>
      </c>
      <c r="M69" s="10">
        <f t="shared" si="30"/>
        <v>50</v>
      </c>
      <c r="N69" s="10">
        <f t="shared" si="30"/>
        <v>108</v>
      </c>
      <c r="O69" s="10">
        <f t="shared" si="30"/>
        <v>12</v>
      </c>
      <c r="P69" s="10">
        <f t="shared" si="30"/>
        <v>6</v>
      </c>
      <c r="Q69" s="10">
        <f>Q72</f>
        <v>36</v>
      </c>
      <c r="R69" s="191"/>
      <c r="S69" s="10"/>
      <c r="T69" s="10"/>
      <c r="U69" s="10"/>
      <c r="V69" s="10"/>
      <c r="W69" s="10"/>
      <c r="X69" s="10"/>
      <c r="Y69" s="10"/>
      <c r="Z69" s="223"/>
      <c r="AA69" s="10"/>
      <c r="AB69" s="10"/>
      <c r="AC69" s="222">
        <f>SUM(AC70:AC70)</f>
        <v>158</v>
      </c>
      <c r="AD69" s="10" t="s">
        <v>180</v>
      </c>
      <c r="AG69" s="156"/>
    </row>
    <row r="70" spans="1:404" ht="30" x14ac:dyDescent="0.25">
      <c r="A70" s="219" t="s">
        <v>140</v>
      </c>
      <c r="B70" s="87" t="s">
        <v>256</v>
      </c>
      <c r="C70" s="92">
        <v>190</v>
      </c>
      <c r="D70" s="13">
        <v>32</v>
      </c>
      <c r="E70" s="13">
        <v>130</v>
      </c>
      <c r="F70" s="200">
        <v>28</v>
      </c>
      <c r="G70" s="89"/>
      <c r="H70" s="105"/>
      <c r="I70" s="201">
        <v>6</v>
      </c>
      <c r="J70" s="15">
        <f>K70+L70+O70+P70+R70</f>
        <v>222</v>
      </c>
      <c r="K70" s="15">
        <v>52</v>
      </c>
      <c r="L70" s="14">
        <f>M70+N70</f>
        <v>158</v>
      </c>
      <c r="M70" s="105">
        <v>50</v>
      </c>
      <c r="N70" s="105">
        <v>108</v>
      </c>
      <c r="O70" s="105">
        <v>6</v>
      </c>
      <c r="P70" s="105">
        <v>6</v>
      </c>
      <c r="Q70" s="105"/>
      <c r="R70" s="128"/>
      <c r="S70" s="105"/>
      <c r="T70" s="105"/>
      <c r="U70" s="105"/>
      <c r="V70" s="105"/>
      <c r="W70" s="105"/>
      <c r="X70" s="105"/>
      <c r="Y70" s="105"/>
      <c r="Z70" s="197"/>
      <c r="AA70" s="105"/>
      <c r="AB70" s="105"/>
      <c r="AC70" s="15">
        <f>L70</f>
        <v>158</v>
      </c>
      <c r="AD70" s="105" t="s">
        <v>180</v>
      </c>
      <c r="AG70" s="156"/>
    </row>
    <row r="71" spans="1:404" x14ac:dyDescent="0.25">
      <c r="A71" s="219" t="s">
        <v>271</v>
      </c>
      <c r="B71" s="87" t="s">
        <v>272</v>
      </c>
      <c r="C71" s="92">
        <v>6</v>
      </c>
      <c r="D71" s="13"/>
      <c r="E71" s="13">
        <v>6</v>
      </c>
      <c r="F71" s="200"/>
      <c r="G71" s="89"/>
      <c r="H71" s="105"/>
      <c r="I71" s="105">
        <v>6</v>
      </c>
      <c r="J71" s="105">
        <v>6</v>
      </c>
      <c r="K71" s="220"/>
      <c r="L71" s="15">
        <v>6</v>
      </c>
      <c r="M71" s="15"/>
      <c r="N71" s="15"/>
      <c r="O71" s="15">
        <v>6</v>
      </c>
      <c r="P71" s="105"/>
      <c r="Q71" s="105"/>
      <c r="R71" s="128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G71" s="156"/>
    </row>
    <row r="72" spans="1:404" x14ac:dyDescent="0.25">
      <c r="A72" s="219" t="s">
        <v>230</v>
      </c>
      <c r="B72" s="87" t="s">
        <v>63</v>
      </c>
      <c r="C72" s="181"/>
      <c r="D72" s="182"/>
      <c r="E72" s="182"/>
      <c r="F72" s="183"/>
      <c r="G72" s="89">
        <v>6</v>
      </c>
      <c r="H72" s="105"/>
      <c r="I72" s="105"/>
      <c r="J72" s="105">
        <v>36</v>
      </c>
      <c r="K72" s="293">
        <f>J72/36</f>
        <v>1</v>
      </c>
      <c r="L72" s="294"/>
      <c r="M72" s="294"/>
      <c r="N72" s="294"/>
      <c r="O72" s="295"/>
      <c r="P72" s="105"/>
      <c r="Q72" s="105">
        <f>J72</f>
        <v>36</v>
      </c>
      <c r="R72" s="128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G72" s="156"/>
    </row>
    <row r="73" spans="1:404" ht="15" customHeight="1" x14ac:dyDescent="0.25">
      <c r="A73" s="174" t="s">
        <v>247</v>
      </c>
      <c r="B73" s="175" t="s">
        <v>257</v>
      </c>
      <c r="C73" s="176">
        <f>C74+C75</f>
        <v>210</v>
      </c>
      <c r="D73" s="177">
        <f t="shared" ref="D73:F73" si="31">D74+D75</f>
        <v>54</v>
      </c>
      <c r="E73" s="177">
        <f t="shared" si="31"/>
        <v>136</v>
      </c>
      <c r="F73" s="178">
        <f t="shared" si="31"/>
        <v>30</v>
      </c>
      <c r="G73" s="221"/>
      <c r="H73" s="10"/>
      <c r="I73" s="10">
        <v>3</v>
      </c>
      <c r="J73" s="222">
        <f t="shared" ref="J73:P73" si="32">J74+J75</f>
        <v>264</v>
      </c>
      <c r="K73" s="10">
        <f t="shared" si="32"/>
        <v>76</v>
      </c>
      <c r="L73" s="222">
        <f t="shared" si="32"/>
        <v>166</v>
      </c>
      <c r="M73" s="10">
        <f t="shared" si="32"/>
        <v>60</v>
      </c>
      <c r="N73" s="10">
        <f t="shared" si="32"/>
        <v>100</v>
      </c>
      <c r="O73" s="10">
        <f t="shared" si="32"/>
        <v>12</v>
      </c>
      <c r="P73" s="10">
        <f t="shared" si="32"/>
        <v>6</v>
      </c>
      <c r="Q73" s="10">
        <f>Q76+Q77</f>
        <v>108</v>
      </c>
      <c r="R73" s="191">
        <f>SUM(R74:R74)</f>
        <v>10</v>
      </c>
      <c r="S73" s="10"/>
      <c r="T73" s="10"/>
      <c r="U73" s="10"/>
      <c r="V73" s="10"/>
      <c r="W73" s="222">
        <f>SUM(W74:W74)</f>
        <v>160</v>
      </c>
      <c r="X73" s="10" t="s">
        <v>180</v>
      </c>
      <c r="Y73" s="10"/>
      <c r="Z73" s="223"/>
      <c r="AA73" s="10"/>
      <c r="AB73" s="10"/>
      <c r="AC73" s="10"/>
      <c r="AD73" s="10"/>
      <c r="AG73" s="156"/>
    </row>
    <row r="74" spans="1:404" x14ac:dyDescent="0.25">
      <c r="A74" s="219" t="s">
        <v>248</v>
      </c>
      <c r="B74" s="87" t="s">
        <v>258</v>
      </c>
      <c r="C74" s="92">
        <v>204</v>
      </c>
      <c r="D74" s="13">
        <v>54</v>
      </c>
      <c r="E74" s="13">
        <v>130</v>
      </c>
      <c r="F74" s="200">
        <v>30</v>
      </c>
      <c r="G74" s="89"/>
      <c r="H74" s="105"/>
      <c r="I74" s="105">
        <v>3</v>
      </c>
      <c r="J74" s="15">
        <f>K74+L74+O74+P74+R74</f>
        <v>258</v>
      </c>
      <c r="K74" s="15">
        <v>76</v>
      </c>
      <c r="L74" s="14">
        <f>M74+N74</f>
        <v>160</v>
      </c>
      <c r="M74" s="105">
        <v>60</v>
      </c>
      <c r="N74" s="105">
        <v>100</v>
      </c>
      <c r="O74" s="105">
        <v>6</v>
      </c>
      <c r="P74" s="105">
        <v>6</v>
      </c>
      <c r="Q74" s="105"/>
      <c r="R74" s="128">
        <v>10</v>
      </c>
      <c r="S74" s="105"/>
      <c r="T74" s="105"/>
      <c r="U74" s="105"/>
      <c r="V74" s="105"/>
      <c r="W74" s="15">
        <f>L74</f>
        <v>160</v>
      </c>
      <c r="X74" s="105" t="s">
        <v>180</v>
      </c>
      <c r="Y74" s="105"/>
      <c r="Z74" s="197"/>
      <c r="AA74" s="105"/>
      <c r="AB74" s="105"/>
      <c r="AC74" s="105"/>
      <c r="AD74" s="105"/>
      <c r="AG74" s="156"/>
    </row>
    <row r="75" spans="1:404" x14ac:dyDescent="0.25">
      <c r="A75" s="219" t="s">
        <v>271</v>
      </c>
      <c r="B75" s="87" t="s">
        <v>272</v>
      </c>
      <c r="C75" s="92">
        <v>6</v>
      </c>
      <c r="D75" s="13"/>
      <c r="E75" s="13">
        <v>6</v>
      </c>
      <c r="F75" s="200"/>
      <c r="G75" s="89"/>
      <c r="H75" s="105"/>
      <c r="I75" s="105">
        <v>3</v>
      </c>
      <c r="J75" s="105">
        <v>6</v>
      </c>
      <c r="K75" s="220"/>
      <c r="L75" s="15">
        <v>6</v>
      </c>
      <c r="M75" s="15"/>
      <c r="N75" s="15"/>
      <c r="O75" s="15">
        <v>6</v>
      </c>
      <c r="P75" s="105"/>
      <c r="Q75" s="105"/>
      <c r="R75" s="128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G75" s="156"/>
    </row>
    <row r="76" spans="1:404" x14ac:dyDescent="0.25">
      <c r="A76" s="107" t="s">
        <v>249</v>
      </c>
      <c r="B76" s="87" t="s">
        <v>63</v>
      </c>
      <c r="C76" s="181"/>
      <c r="D76" s="182"/>
      <c r="E76" s="182"/>
      <c r="F76" s="183"/>
      <c r="G76" s="89">
        <v>3</v>
      </c>
      <c r="H76" s="105"/>
      <c r="I76" s="105"/>
      <c r="J76" s="105">
        <v>36</v>
      </c>
      <c r="K76" s="293">
        <f>J76/36</f>
        <v>1</v>
      </c>
      <c r="L76" s="294"/>
      <c r="M76" s="294"/>
      <c r="N76" s="294"/>
      <c r="O76" s="295"/>
      <c r="P76" s="105"/>
      <c r="Q76" s="105">
        <f>J76</f>
        <v>36</v>
      </c>
      <c r="R76" s="128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G76" s="156"/>
    </row>
    <row r="77" spans="1:404" ht="30" customHeight="1" x14ac:dyDescent="0.25">
      <c r="A77" s="107" t="s">
        <v>250</v>
      </c>
      <c r="B77" s="87" t="s">
        <v>64</v>
      </c>
      <c r="C77" s="181"/>
      <c r="D77" s="182"/>
      <c r="E77" s="182"/>
      <c r="F77" s="183"/>
      <c r="G77" s="89">
        <v>3</v>
      </c>
      <c r="H77" s="105"/>
      <c r="I77" s="105"/>
      <c r="J77" s="105">
        <v>72</v>
      </c>
      <c r="K77" s="293">
        <f>J77/36</f>
        <v>2</v>
      </c>
      <c r="L77" s="294"/>
      <c r="M77" s="294"/>
      <c r="N77" s="294"/>
      <c r="O77" s="295"/>
      <c r="P77" s="105"/>
      <c r="Q77" s="105">
        <f>J77</f>
        <v>72</v>
      </c>
      <c r="R77" s="128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G77" s="156"/>
    </row>
    <row r="78" spans="1:404" s="155" customFormat="1" x14ac:dyDescent="0.25">
      <c r="A78" s="150" t="s">
        <v>231</v>
      </c>
      <c r="B78" s="162" t="s">
        <v>200</v>
      </c>
      <c r="C78" s="188"/>
      <c r="D78" s="189"/>
      <c r="E78" s="189"/>
      <c r="F78" s="190"/>
      <c r="G78" s="210">
        <v>6</v>
      </c>
      <c r="H78" s="189"/>
      <c r="I78" s="189"/>
      <c r="J78" s="189">
        <v>144</v>
      </c>
      <c r="K78" s="296">
        <f>J78/36</f>
        <v>4</v>
      </c>
      <c r="L78" s="297"/>
      <c r="M78" s="297"/>
      <c r="N78" s="297"/>
      <c r="O78" s="298"/>
      <c r="P78" s="189"/>
      <c r="Q78" s="189">
        <f t="shared" ref="Q78:Q81" si="33">J78</f>
        <v>144</v>
      </c>
      <c r="R78" s="191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9"/>
      <c r="AF78" s="9"/>
      <c r="AG78" s="156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  <c r="IW78" s="9"/>
      <c r="IX78" s="9"/>
      <c r="IY78" s="9"/>
      <c r="IZ78" s="9"/>
      <c r="JA78" s="9"/>
      <c r="JB78" s="9"/>
      <c r="JC78" s="9"/>
      <c r="JD78" s="9"/>
      <c r="JE78" s="9"/>
      <c r="JF78" s="9"/>
      <c r="JG78" s="9"/>
      <c r="JH78" s="9"/>
      <c r="JI78" s="9"/>
      <c r="JJ78" s="9"/>
      <c r="JK78" s="9"/>
      <c r="JL78" s="9"/>
      <c r="JM78" s="9"/>
      <c r="JN78" s="9"/>
      <c r="JO78" s="9"/>
      <c r="JP78" s="9"/>
      <c r="JQ78" s="9"/>
      <c r="JR78" s="9"/>
      <c r="JS78" s="9"/>
      <c r="JT78" s="9"/>
      <c r="JU78" s="9"/>
      <c r="JV78" s="9"/>
      <c r="JW78" s="9"/>
      <c r="JX78" s="9"/>
      <c r="JY78" s="9"/>
      <c r="JZ78" s="9"/>
      <c r="KA78" s="9"/>
      <c r="KB78" s="9"/>
      <c r="KC78" s="9"/>
      <c r="KD78" s="9"/>
      <c r="KE78" s="9"/>
      <c r="KF78" s="9"/>
      <c r="KG78" s="9"/>
      <c r="KH78" s="9"/>
      <c r="KI78" s="9"/>
      <c r="KJ78" s="9"/>
      <c r="KK78" s="9"/>
      <c r="KL78" s="9"/>
      <c r="KM78" s="9"/>
      <c r="KN78" s="9"/>
      <c r="KO78" s="9"/>
      <c r="KP78" s="9"/>
      <c r="KQ78" s="9"/>
      <c r="KR78" s="9"/>
      <c r="KS78" s="9"/>
      <c r="KT78" s="9"/>
      <c r="KU78" s="9"/>
      <c r="KV78" s="9"/>
      <c r="KW78" s="9"/>
      <c r="KX78" s="9"/>
      <c r="KY78" s="9"/>
      <c r="KZ78" s="9"/>
      <c r="LA78" s="9"/>
      <c r="LB78" s="9"/>
      <c r="LC78" s="9"/>
      <c r="LD78" s="9"/>
      <c r="LE78" s="9"/>
      <c r="LF78" s="9"/>
      <c r="LG78" s="9"/>
      <c r="LH78" s="9"/>
      <c r="LI78" s="9"/>
      <c r="LJ78" s="9"/>
      <c r="LK78" s="9"/>
      <c r="LL78" s="9"/>
      <c r="LM78" s="9"/>
      <c r="LN78" s="9"/>
      <c r="LO78" s="9"/>
      <c r="LP78" s="9"/>
      <c r="LQ78" s="9"/>
      <c r="LR78" s="9"/>
      <c r="LS78" s="9"/>
      <c r="LT78" s="9"/>
      <c r="LU78" s="9"/>
      <c r="LV78" s="9"/>
      <c r="LW78" s="9"/>
      <c r="LX78" s="9"/>
      <c r="LY78" s="9"/>
      <c r="LZ78" s="9"/>
      <c r="MA78" s="9"/>
      <c r="MB78" s="9"/>
      <c r="MC78" s="9"/>
      <c r="MD78" s="9"/>
      <c r="ME78" s="9"/>
      <c r="MF78" s="9"/>
      <c r="MG78" s="9"/>
      <c r="MH78" s="9"/>
      <c r="MI78" s="9"/>
      <c r="MJ78" s="9"/>
      <c r="MK78" s="9"/>
      <c r="ML78" s="9"/>
      <c r="MM78" s="9"/>
      <c r="MN78" s="9"/>
      <c r="MO78" s="9"/>
      <c r="MP78" s="9"/>
      <c r="MQ78" s="9"/>
      <c r="MR78" s="9"/>
      <c r="MS78" s="9"/>
      <c r="MT78" s="9"/>
      <c r="MU78" s="9"/>
      <c r="MV78" s="9"/>
      <c r="MW78" s="9"/>
      <c r="MX78" s="9"/>
      <c r="MY78" s="9"/>
      <c r="MZ78" s="9"/>
      <c r="NA78" s="9"/>
      <c r="NB78" s="9"/>
      <c r="NC78" s="9"/>
      <c r="ND78" s="9"/>
      <c r="NE78" s="9"/>
      <c r="NF78" s="9"/>
      <c r="NG78" s="9"/>
      <c r="NH78" s="9"/>
      <c r="NI78" s="9"/>
      <c r="NJ78" s="9"/>
      <c r="NK78" s="9"/>
      <c r="NL78" s="9"/>
      <c r="NM78" s="9"/>
      <c r="NN78" s="9"/>
      <c r="NO78" s="9"/>
      <c r="NP78" s="9"/>
      <c r="NQ78" s="9"/>
      <c r="NR78" s="9"/>
      <c r="NS78" s="9"/>
      <c r="NT78" s="9"/>
      <c r="NU78" s="9"/>
      <c r="NV78" s="9"/>
      <c r="NW78" s="9"/>
      <c r="NX78" s="9"/>
      <c r="NY78" s="9"/>
      <c r="NZ78" s="9"/>
      <c r="OA78" s="9"/>
      <c r="OB78" s="9"/>
      <c r="OC78" s="9"/>
      <c r="OD78" s="9"/>
      <c r="OE78" s="9"/>
      <c r="OF78" s="9"/>
      <c r="OG78" s="9"/>
      <c r="OH78" s="9"/>
      <c r="OI78" s="9"/>
      <c r="OJ78" s="9"/>
      <c r="OK78" s="9"/>
      <c r="OL78" s="9"/>
      <c r="OM78" s="9"/>
      <c r="ON78" s="9"/>
    </row>
    <row r="79" spans="1:404" s="155" customFormat="1" x14ac:dyDescent="0.25">
      <c r="A79" s="150" t="s">
        <v>170</v>
      </c>
      <c r="B79" s="162" t="s">
        <v>232</v>
      </c>
      <c r="C79" s="188"/>
      <c r="D79" s="189"/>
      <c r="E79" s="189"/>
      <c r="F79" s="190"/>
      <c r="G79" s="210"/>
      <c r="H79" s="189"/>
      <c r="I79" s="189">
        <v>6</v>
      </c>
      <c r="J79" s="189">
        <f>SUM(J80:J81)</f>
        <v>216</v>
      </c>
      <c r="K79" s="296">
        <f>K80+K81</f>
        <v>6</v>
      </c>
      <c r="L79" s="297"/>
      <c r="M79" s="297"/>
      <c r="N79" s="297"/>
      <c r="O79" s="298"/>
      <c r="P79" s="189"/>
      <c r="Q79" s="189">
        <f>Q80+Q81</f>
        <v>216</v>
      </c>
      <c r="R79" s="191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9"/>
      <c r="AF79" s="9"/>
      <c r="AG79" s="156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  <c r="IW79" s="9"/>
      <c r="IX79" s="9"/>
      <c r="IY79" s="9"/>
      <c r="IZ79" s="9"/>
      <c r="JA79" s="9"/>
      <c r="JB79" s="9"/>
      <c r="JC79" s="9"/>
      <c r="JD79" s="9"/>
      <c r="JE79" s="9"/>
      <c r="JF79" s="9"/>
      <c r="JG79" s="9"/>
      <c r="JH79" s="9"/>
      <c r="JI79" s="9"/>
      <c r="JJ79" s="9"/>
      <c r="JK79" s="9"/>
      <c r="JL79" s="9"/>
      <c r="JM79" s="9"/>
      <c r="JN79" s="9"/>
      <c r="JO79" s="9"/>
      <c r="JP79" s="9"/>
      <c r="JQ79" s="9"/>
      <c r="JR79" s="9"/>
      <c r="JS79" s="9"/>
      <c r="JT79" s="9"/>
      <c r="JU79" s="9"/>
      <c r="JV79" s="9"/>
      <c r="JW79" s="9"/>
      <c r="JX79" s="9"/>
      <c r="JY79" s="9"/>
      <c r="JZ79" s="9"/>
      <c r="KA79" s="9"/>
      <c r="KB79" s="9"/>
      <c r="KC79" s="9"/>
      <c r="KD79" s="9"/>
      <c r="KE79" s="9"/>
      <c r="KF79" s="9"/>
      <c r="KG79" s="9"/>
      <c r="KH79" s="9"/>
      <c r="KI79" s="9"/>
      <c r="KJ79" s="9"/>
      <c r="KK79" s="9"/>
      <c r="KL79" s="9"/>
      <c r="KM79" s="9"/>
      <c r="KN79" s="9"/>
      <c r="KO79" s="9"/>
      <c r="KP79" s="9"/>
      <c r="KQ79" s="9"/>
      <c r="KR79" s="9"/>
      <c r="KS79" s="9"/>
      <c r="KT79" s="9"/>
      <c r="KU79" s="9"/>
      <c r="KV79" s="9"/>
      <c r="KW79" s="9"/>
      <c r="KX79" s="9"/>
      <c r="KY79" s="9"/>
      <c r="KZ79" s="9"/>
      <c r="LA79" s="9"/>
      <c r="LB79" s="9"/>
      <c r="LC79" s="9"/>
      <c r="LD79" s="9"/>
      <c r="LE79" s="9"/>
      <c r="LF79" s="9"/>
      <c r="LG79" s="9"/>
      <c r="LH79" s="9"/>
      <c r="LI79" s="9"/>
      <c r="LJ79" s="9"/>
      <c r="LK79" s="9"/>
      <c r="LL79" s="9"/>
      <c r="LM79" s="9"/>
      <c r="LN79" s="9"/>
      <c r="LO79" s="9"/>
      <c r="LP79" s="9"/>
      <c r="LQ79" s="9"/>
      <c r="LR79" s="9"/>
      <c r="LS79" s="9"/>
      <c r="LT79" s="9"/>
      <c r="LU79" s="9"/>
      <c r="LV79" s="9"/>
      <c r="LW79" s="9"/>
      <c r="LX79" s="9"/>
      <c r="LY79" s="9"/>
      <c r="LZ79" s="9"/>
      <c r="MA79" s="9"/>
      <c r="MB79" s="9"/>
      <c r="MC79" s="9"/>
      <c r="MD79" s="9"/>
      <c r="ME79" s="9"/>
      <c r="MF79" s="9"/>
      <c r="MG79" s="9"/>
      <c r="MH79" s="9"/>
      <c r="MI79" s="9"/>
      <c r="MJ79" s="9"/>
      <c r="MK79" s="9"/>
      <c r="ML79" s="9"/>
      <c r="MM79" s="9"/>
      <c r="MN79" s="9"/>
      <c r="MO79" s="9"/>
      <c r="MP79" s="9"/>
      <c r="MQ79" s="9"/>
      <c r="MR79" s="9"/>
      <c r="MS79" s="9"/>
      <c r="MT79" s="9"/>
      <c r="MU79" s="9"/>
      <c r="MV79" s="9"/>
      <c r="MW79" s="9"/>
      <c r="MX79" s="9"/>
      <c r="MY79" s="9"/>
      <c r="MZ79" s="9"/>
      <c r="NA79" s="9"/>
      <c r="NB79" s="9"/>
      <c r="NC79" s="9"/>
      <c r="ND79" s="9"/>
      <c r="NE79" s="9"/>
      <c r="NF79" s="9"/>
      <c r="NG79" s="9"/>
      <c r="NH79" s="9"/>
      <c r="NI79" s="9"/>
      <c r="NJ79" s="9"/>
      <c r="NK79" s="9"/>
      <c r="NL79" s="9"/>
      <c r="NM79" s="9"/>
      <c r="NN79" s="9"/>
      <c r="NO79" s="9"/>
      <c r="NP79" s="9"/>
      <c r="NQ79" s="9"/>
      <c r="NR79" s="9"/>
      <c r="NS79" s="9"/>
      <c r="NT79" s="9"/>
      <c r="NU79" s="9"/>
      <c r="NV79" s="9"/>
      <c r="NW79" s="9"/>
      <c r="NX79" s="9"/>
      <c r="NY79" s="9"/>
      <c r="NZ79" s="9"/>
      <c r="OA79" s="9"/>
      <c r="OB79" s="9"/>
      <c r="OC79" s="9"/>
      <c r="OD79" s="9"/>
      <c r="OE79" s="9"/>
      <c r="OF79" s="9"/>
      <c r="OG79" s="9"/>
      <c r="OH79" s="9"/>
      <c r="OI79" s="9"/>
      <c r="OJ79" s="9"/>
      <c r="OK79" s="9"/>
      <c r="OL79" s="9"/>
      <c r="OM79" s="9"/>
      <c r="ON79" s="9"/>
    </row>
    <row r="80" spans="1:404" ht="30" x14ac:dyDescent="0.25">
      <c r="A80" s="107" t="s">
        <v>171</v>
      </c>
      <c r="B80" s="88" t="s">
        <v>233</v>
      </c>
      <c r="C80" s="192"/>
      <c r="D80" s="193"/>
      <c r="E80" s="193"/>
      <c r="F80" s="194"/>
      <c r="G80" s="89"/>
      <c r="H80" s="105"/>
      <c r="I80" s="105"/>
      <c r="J80" s="105">
        <v>144</v>
      </c>
      <c r="K80" s="293">
        <f t="shared" ref="K80:K81" si="34">J80/36</f>
        <v>4</v>
      </c>
      <c r="L80" s="294"/>
      <c r="M80" s="294"/>
      <c r="N80" s="294"/>
      <c r="O80" s="295"/>
      <c r="P80" s="105"/>
      <c r="Q80" s="105">
        <f t="shared" si="33"/>
        <v>144</v>
      </c>
      <c r="R80" s="128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G80" s="156"/>
    </row>
    <row r="81" spans="1:33" ht="15.75" thickBot="1" x14ac:dyDescent="0.3">
      <c r="A81" s="207" t="s">
        <v>172</v>
      </c>
      <c r="B81" s="208" t="s">
        <v>234</v>
      </c>
      <c r="C81" s="225"/>
      <c r="D81" s="226"/>
      <c r="E81" s="226"/>
      <c r="F81" s="227"/>
      <c r="G81" s="228"/>
      <c r="H81" s="93"/>
      <c r="I81" s="93">
        <v>6</v>
      </c>
      <c r="J81" s="93">
        <v>72</v>
      </c>
      <c r="K81" s="290">
        <f t="shared" si="34"/>
        <v>2</v>
      </c>
      <c r="L81" s="291"/>
      <c r="M81" s="291"/>
      <c r="N81" s="291"/>
      <c r="O81" s="292"/>
      <c r="P81" s="93"/>
      <c r="Q81" s="93">
        <f t="shared" si="33"/>
        <v>72</v>
      </c>
      <c r="R81" s="209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G81" s="156"/>
    </row>
    <row r="82" spans="1:33" x14ac:dyDescent="0.25">
      <c r="C82" s="16"/>
      <c r="D82" s="16"/>
      <c r="E82" s="16"/>
      <c r="F82" s="16"/>
    </row>
    <row r="83" spans="1:33" x14ac:dyDescent="0.25">
      <c r="C83" s="16"/>
      <c r="D83" s="16"/>
      <c r="E83" s="16"/>
      <c r="F83" s="16"/>
    </row>
    <row r="84" spans="1:33" x14ac:dyDescent="0.25">
      <c r="B84" s="16"/>
      <c r="C84" s="195"/>
      <c r="D84" s="195"/>
      <c r="E84" s="195"/>
      <c r="F84" s="195"/>
      <c r="K84" s="156"/>
      <c r="L84" s="196"/>
      <c r="AG84" s="156"/>
    </row>
    <row r="85" spans="1:33" x14ac:dyDescent="0.25">
      <c r="B85" s="16"/>
      <c r="C85" s="195"/>
      <c r="D85" s="195"/>
      <c r="E85" s="195"/>
      <c r="F85" s="195"/>
      <c r="K85" s="156"/>
      <c r="L85" s="196"/>
      <c r="AG85" s="156"/>
    </row>
    <row r="86" spans="1:33" x14ac:dyDescent="0.25">
      <c r="B86" s="16"/>
      <c r="C86" s="195"/>
      <c r="D86" s="195"/>
      <c r="E86" s="195"/>
      <c r="F86" s="195"/>
      <c r="K86" s="156"/>
      <c r="L86" s="196"/>
      <c r="AG86" s="156"/>
    </row>
    <row r="87" spans="1:33" x14ac:dyDescent="0.25">
      <c r="B87" s="16"/>
      <c r="C87" s="195"/>
      <c r="D87" s="195"/>
      <c r="E87" s="195"/>
      <c r="F87" s="195"/>
      <c r="K87" s="156"/>
      <c r="L87" s="196"/>
      <c r="AG87" s="156"/>
    </row>
    <row r="88" spans="1:33" x14ac:dyDescent="0.25">
      <c r="B88" s="16"/>
      <c r="C88" s="195"/>
      <c r="D88" s="195"/>
      <c r="E88" s="195"/>
      <c r="F88" s="195"/>
      <c r="K88" s="156"/>
      <c r="L88" s="196"/>
      <c r="AG88" s="156"/>
    </row>
    <row r="89" spans="1:33" x14ac:dyDescent="0.25">
      <c r="B89" s="16"/>
      <c r="C89" s="195"/>
      <c r="D89" s="195"/>
      <c r="E89" s="195"/>
      <c r="F89" s="195"/>
      <c r="K89" s="156"/>
      <c r="L89" s="196"/>
      <c r="AG89" s="156"/>
    </row>
    <row r="90" spans="1:33" x14ac:dyDescent="0.25">
      <c r="B90" s="195"/>
      <c r="C90" s="16"/>
      <c r="D90" s="16"/>
      <c r="E90" s="16"/>
      <c r="F90" s="16"/>
    </row>
    <row r="91" spans="1:33" x14ac:dyDescent="0.25">
      <c r="B91" s="195"/>
      <c r="C91" s="16"/>
      <c r="D91" s="16"/>
      <c r="E91" s="16"/>
      <c r="F91" s="16"/>
      <c r="G91" s="16"/>
    </row>
    <row r="92" spans="1:33" x14ac:dyDescent="0.25">
      <c r="B92" s="195"/>
      <c r="C92" s="16"/>
      <c r="D92" s="16"/>
      <c r="E92" s="16"/>
      <c r="F92" s="16"/>
      <c r="G92" s="16"/>
    </row>
    <row r="93" spans="1:33" x14ac:dyDescent="0.25">
      <c r="B93" s="195"/>
      <c r="C93" s="16"/>
      <c r="D93" s="16"/>
      <c r="E93" s="16"/>
      <c r="F93" s="16"/>
      <c r="G93" s="16"/>
    </row>
    <row r="94" spans="1:33" x14ac:dyDescent="0.25">
      <c r="B94" s="195"/>
      <c r="C94" s="16"/>
      <c r="D94" s="16"/>
      <c r="E94" s="16"/>
      <c r="F94" s="16"/>
      <c r="G94" s="16"/>
    </row>
    <row r="95" spans="1:33" x14ac:dyDescent="0.25">
      <c r="B95" s="195"/>
      <c r="C95" s="16"/>
      <c r="D95" s="16"/>
      <c r="E95" s="16"/>
      <c r="F95" s="16"/>
      <c r="G95" s="16"/>
    </row>
    <row r="96" spans="1:33" x14ac:dyDescent="0.25">
      <c r="B96" s="16"/>
      <c r="C96" s="16"/>
      <c r="D96" s="16"/>
      <c r="E96" s="16"/>
      <c r="F96" s="16"/>
      <c r="G96" s="16"/>
    </row>
    <row r="97" spans="2:7" x14ac:dyDescent="0.25">
      <c r="B97" s="16"/>
      <c r="C97" s="16"/>
      <c r="D97" s="16"/>
      <c r="E97" s="16"/>
      <c r="F97" s="16"/>
      <c r="G97" s="16"/>
    </row>
    <row r="98" spans="2:7" x14ac:dyDescent="0.25">
      <c r="B98" s="16"/>
      <c r="C98" s="16"/>
      <c r="D98" s="16"/>
      <c r="E98" s="16"/>
      <c r="F98" s="16"/>
      <c r="G98" s="16"/>
    </row>
    <row r="99" spans="2:7" x14ac:dyDescent="0.25">
      <c r="B99" s="16"/>
      <c r="C99" s="16"/>
      <c r="D99" s="16"/>
      <c r="E99" s="16"/>
      <c r="F99" s="16"/>
      <c r="G99" s="16"/>
    </row>
    <row r="100" spans="2:7" x14ac:dyDescent="0.25">
      <c r="B100" s="16"/>
      <c r="C100" s="16"/>
      <c r="D100" s="16"/>
      <c r="E100" s="16"/>
      <c r="F100" s="16"/>
      <c r="G100" s="16"/>
    </row>
    <row r="101" spans="2:7" x14ac:dyDescent="0.25">
      <c r="B101" s="16"/>
      <c r="C101" s="16"/>
      <c r="D101" s="16"/>
      <c r="E101" s="16"/>
      <c r="F101" s="16"/>
      <c r="G101" s="16"/>
    </row>
    <row r="102" spans="2:7" x14ac:dyDescent="0.25">
      <c r="B102" s="16"/>
      <c r="C102" s="16"/>
      <c r="D102" s="16"/>
      <c r="E102" s="16"/>
      <c r="F102" s="16"/>
      <c r="G102" s="16"/>
    </row>
    <row r="103" spans="2:7" x14ac:dyDescent="0.25">
      <c r="B103" s="16"/>
      <c r="C103" s="16"/>
      <c r="D103" s="16"/>
      <c r="E103" s="16"/>
      <c r="F103" s="16"/>
      <c r="G103" s="16"/>
    </row>
    <row r="104" spans="2:7" x14ac:dyDescent="0.25">
      <c r="B104" s="16"/>
      <c r="C104" s="16"/>
      <c r="D104" s="16"/>
      <c r="E104" s="16"/>
      <c r="F104" s="16"/>
      <c r="G104" s="16"/>
    </row>
    <row r="105" spans="2:7" x14ac:dyDescent="0.25">
      <c r="B105" s="16"/>
      <c r="C105" s="16"/>
      <c r="D105" s="16"/>
      <c r="E105" s="16"/>
      <c r="F105" s="16"/>
      <c r="G105" s="16"/>
    </row>
    <row r="106" spans="2:7" x14ac:dyDescent="0.25">
      <c r="B106" s="16"/>
      <c r="C106" s="16"/>
      <c r="D106" s="16"/>
      <c r="E106" s="16"/>
      <c r="F106" s="16"/>
      <c r="G106" s="16"/>
    </row>
    <row r="107" spans="2:7" x14ac:dyDescent="0.25">
      <c r="B107" s="16"/>
      <c r="C107" s="16"/>
      <c r="D107" s="16"/>
      <c r="E107" s="16"/>
      <c r="F107" s="16"/>
      <c r="G107" s="16"/>
    </row>
    <row r="108" spans="2:7" x14ac:dyDescent="0.25">
      <c r="B108" s="16"/>
      <c r="C108" s="16"/>
      <c r="D108" s="16"/>
      <c r="E108" s="16"/>
      <c r="F108" s="16"/>
      <c r="G108" s="16"/>
    </row>
    <row r="109" spans="2:7" x14ac:dyDescent="0.25">
      <c r="B109" s="16"/>
      <c r="C109" s="16"/>
      <c r="D109" s="16"/>
      <c r="E109" s="16"/>
      <c r="F109" s="16"/>
      <c r="G109" s="16"/>
    </row>
    <row r="110" spans="2:7" x14ac:dyDescent="0.25">
      <c r="B110" s="16"/>
      <c r="C110" s="16"/>
      <c r="D110" s="16"/>
      <c r="E110" s="16"/>
      <c r="F110" s="16"/>
      <c r="G110" s="16"/>
    </row>
    <row r="111" spans="2:7" x14ac:dyDescent="0.25">
      <c r="B111" s="16"/>
      <c r="C111" s="16"/>
      <c r="D111" s="16"/>
      <c r="E111" s="16"/>
      <c r="F111" s="16"/>
      <c r="G111" s="16"/>
    </row>
    <row r="112" spans="2:7" x14ac:dyDescent="0.25">
      <c r="B112" s="16"/>
      <c r="C112" s="16"/>
      <c r="D112" s="16"/>
      <c r="E112" s="16"/>
      <c r="F112" s="16"/>
      <c r="G112" s="16"/>
    </row>
    <row r="113" spans="2:7" x14ac:dyDescent="0.25">
      <c r="B113" s="16"/>
      <c r="C113" s="16"/>
      <c r="D113" s="16"/>
      <c r="E113" s="16"/>
      <c r="F113" s="16"/>
      <c r="G113" s="16"/>
    </row>
    <row r="114" spans="2:7" x14ac:dyDescent="0.25">
      <c r="B114" s="16"/>
    </row>
    <row r="115" spans="2:7" x14ac:dyDescent="0.25">
      <c r="B115" s="16"/>
    </row>
    <row r="116" spans="2:7" x14ac:dyDescent="0.25">
      <c r="B116" s="16"/>
    </row>
    <row r="117" spans="2:7" x14ac:dyDescent="0.25">
      <c r="B117" s="16"/>
    </row>
    <row r="118" spans="2:7" x14ac:dyDescent="0.25">
      <c r="B118" s="16"/>
    </row>
    <row r="119" spans="2:7" x14ac:dyDescent="0.25">
      <c r="B119" s="16"/>
    </row>
  </sheetData>
  <mergeCells count="58">
    <mergeCell ref="A1:A6"/>
    <mergeCell ref="B1:B6"/>
    <mergeCell ref="C1:D3"/>
    <mergeCell ref="E1:F3"/>
    <mergeCell ref="G1:I1"/>
    <mergeCell ref="C4:C6"/>
    <mergeCell ref="D4:D6"/>
    <mergeCell ref="E4:E6"/>
    <mergeCell ref="F4:F6"/>
    <mergeCell ref="K1:R1"/>
    <mergeCell ref="S1:AD1"/>
    <mergeCell ref="G2:G6"/>
    <mergeCell ref="H2:H6"/>
    <mergeCell ref="I2:I6"/>
    <mergeCell ref="K2:K6"/>
    <mergeCell ref="L2:R2"/>
    <mergeCell ref="S2:V2"/>
    <mergeCell ref="W2:Z2"/>
    <mergeCell ref="AA2:AD2"/>
    <mergeCell ref="J1:J6"/>
    <mergeCell ref="AC3:AD4"/>
    <mergeCell ref="L4:L6"/>
    <mergeCell ref="M4:N4"/>
    <mergeCell ref="O4:O6"/>
    <mergeCell ref="U3:V4"/>
    <mergeCell ref="W3:X4"/>
    <mergeCell ref="Y3:Z4"/>
    <mergeCell ref="AC5:AC6"/>
    <mergeCell ref="M5:M6"/>
    <mergeCell ref="N5:N6"/>
    <mergeCell ref="S5:S6"/>
    <mergeCell ref="T5:T6"/>
    <mergeCell ref="U5:U6"/>
    <mergeCell ref="V5:V6"/>
    <mergeCell ref="L3:O3"/>
    <mergeCell ref="P3:P6"/>
    <mergeCell ref="Q3:Q6"/>
    <mergeCell ref="R3:R6"/>
    <mergeCell ref="S3:T4"/>
    <mergeCell ref="AA3:AB4"/>
    <mergeCell ref="AD5:AD6"/>
    <mergeCell ref="W5:W6"/>
    <mergeCell ref="X5:X6"/>
    <mergeCell ref="Y5:Y6"/>
    <mergeCell ref="Z5:Z6"/>
    <mergeCell ref="AA5:AA6"/>
    <mergeCell ref="AB5:AB6"/>
    <mergeCell ref="K81:O81"/>
    <mergeCell ref="K62:O62"/>
    <mergeCell ref="K63:O63"/>
    <mergeCell ref="K67:O67"/>
    <mergeCell ref="K68:O68"/>
    <mergeCell ref="K72:O72"/>
    <mergeCell ref="K76:O76"/>
    <mergeCell ref="K77:O77"/>
    <mergeCell ref="K78:O78"/>
    <mergeCell ref="K79:O79"/>
    <mergeCell ref="K80:O80"/>
  </mergeCells>
  <pageMargins left="0.23622047244094491" right="3.937007874015748E-2" top="0.39370078740157483" bottom="0.31496062992125984" header="0" footer="0"/>
  <pageSetup paperSize="9" scale="43" fitToHeight="2" orientation="landscape" r:id="rId1"/>
  <rowBreaks count="1" manualBreakCount="1">
    <brk id="57" max="16383" man="1"/>
  </rowBreaks>
  <ignoredErrors>
    <ignoredError sqref="C28:C31 E28:E31 C37 D38 E37:F38 C57:F57 L28:L33 L35:L38 L56:L57 L41:L55 C41:F50 D56 F56 C51:F55 L74 L70" unlockedFormula="1"/>
    <ignoredError sqref="L34 J34 Q69 Q64 K79 Q79 Q59 W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График</vt:lpstr>
      <vt:lpstr>План</vt:lpstr>
      <vt:lpstr>План!Заголовки_для_печати</vt:lpstr>
      <vt:lpstr>График!Область_печати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Зав. отд. ДПО Ю.О.. Решетова</cp:lastModifiedBy>
  <cp:lastPrinted>2021-06-19T12:22:06Z</cp:lastPrinted>
  <dcterms:created xsi:type="dcterms:W3CDTF">2018-08-28T12:07:41Z</dcterms:created>
  <dcterms:modified xsi:type="dcterms:W3CDTF">2022-11-15T08:07:25Z</dcterms:modified>
</cp:coreProperties>
</file>